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<sst xmlns="http://schemas.openxmlformats.org/spreadsheetml/2006/main" count="69" uniqueCount="65">
  <si>
    <t>Наименование статей</t>
  </si>
  <si>
    <t>в том числе:</t>
  </si>
  <si>
    <t>дворников</t>
  </si>
  <si>
    <t>уборщиц лестничных клеток</t>
  </si>
  <si>
    <t>приобретение спецодежды</t>
  </si>
  <si>
    <t>инструмента и инвентаря дворников</t>
  </si>
  <si>
    <t>приобретение моющих средств</t>
  </si>
  <si>
    <t>приобретение песочно-соленой смеси</t>
  </si>
  <si>
    <t>вывоз крупно габаритного мусора</t>
  </si>
  <si>
    <t>Содержание домохозяйства-всего. В том числе:</t>
  </si>
  <si>
    <t>вывоз и сбор твердых бытовых отходов</t>
  </si>
  <si>
    <t>захоронение ТБО</t>
  </si>
  <si>
    <t>электроэнергия на освещение мест общего пользования</t>
  </si>
  <si>
    <t>Аварийно-ремонтное обслуживание</t>
  </si>
  <si>
    <t>проведение электротехнических измерений внутридомовых эл.сетей и оборудования</t>
  </si>
  <si>
    <t>приобретение контейнеров</t>
  </si>
  <si>
    <t>ремонт контейнеров</t>
  </si>
  <si>
    <t>услуги по содержанию и ремонту зеленых насаждений</t>
  </si>
  <si>
    <t>содержание придомовой территории</t>
  </si>
  <si>
    <t>прведение мероприятий по противопожарной безопасности домов</t>
  </si>
  <si>
    <t>Содержание  и обслуживание лифтового хозяйства. В том числе:</t>
  </si>
  <si>
    <t>техническое обслуживание лифтов</t>
  </si>
  <si>
    <t>техосвидетельствование лифтов</t>
  </si>
  <si>
    <t>электротехнические работы</t>
  </si>
  <si>
    <t>измерение сопротивления петли фаза-ноль</t>
  </si>
  <si>
    <t>прочие расходы</t>
  </si>
  <si>
    <t>Текущий ремонт общего имущества дома-всего.В том числе:</t>
  </si>
  <si>
    <t>материалы</t>
  </si>
  <si>
    <t>спецодежда</t>
  </si>
  <si>
    <t>инструмент и инвентарь</t>
  </si>
  <si>
    <t>моющие средства</t>
  </si>
  <si>
    <t>ГСМ</t>
  </si>
  <si>
    <t>Прочие прямые затраты-всего.В том числе:</t>
  </si>
  <si>
    <t>содержание  и ремонт производственных мастерских</t>
  </si>
  <si>
    <t>услуги по сбору и обработке платежей</t>
  </si>
  <si>
    <t>Внеэксплуатационные расходы</t>
  </si>
  <si>
    <t>Итого расходов</t>
  </si>
  <si>
    <t>Рентабельность %</t>
  </si>
  <si>
    <t>ВСЕГО РАСХОДОВ</t>
  </si>
  <si>
    <t>прочие</t>
  </si>
  <si>
    <t>Налог 15%</t>
  </si>
  <si>
    <t>дератизация подвалов и дезинсекция контейнеров и ящиков</t>
  </si>
  <si>
    <t>Обслуживание ВДГО</t>
  </si>
  <si>
    <t>прочие (в т.ч. подрядные организации)</t>
  </si>
  <si>
    <t>техобслуживание венканалов и домоходов</t>
  </si>
  <si>
    <t xml:space="preserve">з/плата </t>
  </si>
  <si>
    <t xml:space="preserve">Зарплата рабочих текущего ремонта и машинистов насосных установок </t>
  </si>
  <si>
    <t>Зарплата мастеров, диспетчеров, сторожей, уборщиц служебных помещений</t>
  </si>
  <si>
    <t>жилые дома со всеми видами благоустройства,с лифтом,без мусоропровода,с уборщицами (12,85)</t>
  </si>
  <si>
    <t>жилые дома со всеми видами благоустройства,с лифтом без мусоропровода и уборщиц (12,46)</t>
  </si>
  <si>
    <t>жилые дома со всеми видами благоустройства,без мусоропровода,без уборщиц (10,08)</t>
  </si>
  <si>
    <t>жилые дома не со всеми видами благоустройства,с уборщицами (8,69)</t>
  </si>
  <si>
    <t>жилые дома не со всеми видами благоустройства,без уборщиц. (8,29)</t>
  </si>
  <si>
    <t>Благоустройство и санитаная очистка домовладений, всего</t>
  </si>
  <si>
    <t>Размер платы за содержание и ремонт жилья, руб/кв.м</t>
  </si>
  <si>
    <t>тариф 2011 года</t>
  </si>
  <si>
    <t>тариф 2009-2010 года</t>
  </si>
  <si>
    <t>за содержание и ремонт жилого помещения на 2011 год</t>
  </si>
  <si>
    <t>Расшифровка затрат по расчету размера платы</t>
  </si>
  <si>
    <t>2,10</t>
  </si>
  <si>
    <t>Отчисления во внебюджетные фонды(26,2%)</t>
  </si>
  <si>
    <t>Общеэксплуатационные расходы .</t>
  </si>
  <si>
    <t>жилые дома со всеми видами благоустройства,без мусоропровода,с уборщицей(10,47)</t>
  </si>
  <si>
    <t>Директор ООО "ГУЖК Московского района г. Рязани"</t>
  </si>
  <si>
    <t>Ю. Н. Петухов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</si>
</sst>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27"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3" borderId="1" applyNumberFormat="0" applyAlignment="0" applyProtection="0"/>
    <xf numFmtId="0" fontId="10" fillId="2" borderId="2" applyNumberFormat="0" applyAlignment="0" applyProtection="0"/>
    <xf numFmtId="0" fontId="1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15" borderId="7" applyNumberFormat="0" applyAlignment="0" applyProtection="0"/>
    <xf numFmtId="0" fontId="17" fillId="0" borderId="0" applyNumberFormat="0" applyFill="0" applyBorder="0" applyAlignment="0" applyProtection="0"/>
    <xf numFmtId="0" fontId="18" fillId="8" borderId="0" applyNumberFormat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164" fontId="5" fillId="6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2" fontId="7" fillId="0" borderId="1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24" fillId="0" borderId="0" xfId="0" applyFont="1" applyAlignment="1">
      <alignment/>
    </xf>
    <xf numFmtId="2" fontId="6" fillId="0" borderId="10" xfId="0" applyNumberFormat="1" applyFont="1" applyBorder="1" applyAlignment="1">
      <alignment horizontal="center" wrapText="1"/>
    </xf>
    <xf numFmtId="2" fontId="6" fillId="0" borderId="0" xfId="0" applyNumberFormat="1" applyFont="1" applyFill="1" applyBorder="1" applyAlignment="1">
      <alignment horizontal="center" wrapText="1"/>
    </xf>
    <xf numFmtId="0" fontId="25" fillId="0" borderId="0" xfId="0" applyFont="1" applyAlignment="1">
      <alignment/>
    </xf>
    <xf numFmtId="164" fontId="1" fillId="0" borderId="0" xfId="0" applyNumberFormat="1" applyFont="1" applyFill="1" applyBorder="1" applyAlignment="1">
      <alignment horizontal="center"/>
    </xf>
    <xf numFmtId="164" fontId="0" fillId="0" borderId="0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1" fillId="6" borderId="10" xfId="0" applyNumberFormat="1" applyFont="1" applyFill="1" applyBorder="1" applyAlignment="1">
      <alignment/>
    </xf>
    <xf numFmtId="0" fontId="2" fillId="6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2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" fillId="6" borderId="10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right"/>
    </xf>
    <xf numFmtId="0" fontId="2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G64" sqref="G64"/>
    </sheetView>
  </sheetViews>
  <sheetFormatPr defaultColWidth="9.140625" defaultRowHeight="15"/>
  <cols>
    <col min="1" max="1" width="4.7109375" style="0" customWidth="1"/>
    <col min="2" max="2" width="38.28125" style="0" customWidth="1"/>
    <col min="3" max="3" width="18.7109375" style="0" customWidth="1"/>
    <col min="4" max="4" width="18.421875" style="0" customWidth="1"/>
    <col min="5" max="5" width="16.421875" style="0" customWidth="1"/>
    <col min="6" max="6" width="16.7109375" style="0" customWidth="1"/>
    <col min="7" max="7" width="16.421875" style="0" customWidth="1"/>
    <col min="8" max="8" width="16.8515625" style="0" customWidth="1"/>
    <col min="9" max="9" width="18.57421875" style="0" customWidth="1"/>
    <col min="10" max="10" width="12.00390625" style="0" customWidth="1"/>
    <col min="13" max="13" width="10.8515625" style="0" customWidth="1"/>
  </cols>
  <sheetData>
    <row r="1" spans="1:8" ht="15.75">
      <c r="A1" s="45" t="s">
        <v>58</v>
      </c>
      <c r="B1" s="45"/>
      <c r="C1" s="45"/>
      <c r="D1" s="45"/>
      <c r="E1" s="45"/>
      <c r="F1" s="45"/>
      <c r="G1" s="45"/>
      <c r="H1" s="45"/>
    </row>
    <row r="2" spans="1:8" ht="15.75">
      <c r="A2" s="45" t="s">
        <v>57</v>
      </c>
      <c r="B2" s="45"/>
      <c r="C2" s="45"/>
      <c r="D2" s="45"/>
      <c r="E2" s="45"/>
      <c r="F2" s="45"/>
      <c r="G2" s="45"/>
      <c r="H2" s="45"/>
    </row>
    <row r="3" spans="1:9" ht="67.5">
      <c r="A3" s="28"/>
      <c r="B3" s="29" t="s">
        <v>0</v>
      </c>
      <c r="C3" s="10" t="s">
        <v>48</v>
      </c>
      <c r="D3" s="10" t="s">
        <v>49</v>
      </c>
      <c r="E3" s="10" t="s">
        <v>62</v>
      </c>
      <c r="F3" s="10" t="s">
        <v>50</v>
      </c>
      <c r="G3" s="10" t="s">
        <v>51</v>
      </c>
      <c r="H3" s="10" t="s">
        <v>52</v>
      </c>
      <c r="I3" s="5"/>
    </row>
    <row r="4" spans="1:9" s="24" customFormat="1" ht="15">
      <c r="A4" s="30"/>
      <c r="B4" s="31" t="s">
        <v>55</v>
      </c>
      <c r="C4" s="22">
        <v>12.85</v>
      </c>
      <c r="D4" s="22">
        <v>12.46</v>
      </c>
      <c r="E4" s="22">
        <v>10.47</v>
      </c>
      <c r="F4" s="22">
        <v>10.08</v>
      </c>
      <c r="G4" s="22">
        <v>8.69</v>
      </c>
      <c r="H4" s="22">
        <v>8.29</v>
      </c>
      <c r="I4" s="23"/>
    </row>
    <row r="5" spans="1:9" s="21" customFormat="1" ht="15">
      <c r="A5" s="30"/>
      <c r="B5" s="32" t="s">
        <v>56</v>
      </c>
      <c r="C5" s="19">
        <v>11.18</v>
      </c>
      <c r="D5" s="19">
        <v>10.84</v>
      </c>
      <c r="E5" s="19">
        <v>9.11</v>
      </c>
      <c r="F5" s="19">
        <v>8.77</v>
      </c>
      <c r="G5" s="19">
        <v>7.56</v>
      </c>
      <c r="H5" s="19">
        <v>7.21</v>
      </c>
      <c r="I5" s="20"/>
    </row>
    <row r="6" spans="1:12" ht="23.25">
      <c r="A6" s="33">
        <v>1</v>
      </c>
      <c r="B6" s="34" t="s">
        <v>53</v>
      </c>
      <c r="C6" s="11">
        <f aca="true" t="shared" si="0" ref="C6:H6">SUM(C9:C17)</f>
        <v>2.130397</v>
      </c>
      <c r="D6" s="11">
        <f t="shared" si="0"/>
        <v>1.5689073999999998</v>
      </c>
      <c r="E6" s="11">
        <f t="shared" si="0"/>
        <v>2.643447600000001</v>
      </c>
      <c r="F6" s="11">
        <f t="shared" si="0"/>
        <v>2.2586048</v>
      </c>
      <c r="G6" s="11">
        <f t="shared" si="0"/>
        <v>2.1118946</v>
      </c>
      <c r="H6" s="11">
        <f t="shared" si="0"/>
        <v>1.2019216</v>
      </c>
      <c r="I6" s="6"/>
      <c r="J6" s="25"/>
      <c r="K6" s="3"/>
      <c r="L6" s="3"/>
    </row>
    <row r="7" spans="1:12" ht="15">
      <c r="A7" s="35"/>
      <c r="B7" s="35" t="s">
        <v>1</v>
      </c>
      <c r="C7" s="36"/>
      <c r="D7" s="36"/>
      <c r="E7" s="37"/>
      <c r="F7" s="37"/>
      <c r="G7" s="37"/>
      <c r="H7" s="37"/>
      <c r="I7" s="6"/>
      <c r="J7" s="25"/>
      <c r="K7" s="3"/>
      <c r="L7" s="3"/>
    </row>
    <row r="8" spans="1:10" s="3" customFormat="1" ht="15">
      <c r="A8" s="38">
        <v>1.1</v>
      </c>
      <c r="B8" s="35" t="s">
        <v>45</v>
      </c>
      <c r="C8" s="39">
        <f aca="true" t="shared" si="1" ref="C8:H8">C9+C10</f>
        <v>1.3435</v>
      </c>
      <c r="D8" s="39">
        <f t="shared" si="1"/>
        <v>0.9027</v>
      </c>
      <c r="E8" s="39">
        <f t="shared" si="1"/>
        <v>1.8498</v>
      </c>
      <c r="F8" s="39">
        <f t="shared" si="1"/>
        <v>1.5504</v>
      </c>
      <c r="G8" s="39">
        <f t="shared" si="1"/>
        <v>1.4683</v>
      </c>
      <c r="H8" s="39">
        <f t="shared" si="1"/>
        <v>0.7268</v>
      </c>
      <c r="I8" s="7"/>
      <c r="J8" s="25"/>
    </row>
    <row r="9" spans="1:10" s="3" customFormat="1" ht="15">
      <c r="A9" s="35"/>
      <c r="B9" s="35" t="s">
        <v>2</v>
      </c>
      <c r="C9" s="12">
        <v>0.9027</v>
      </c>
      <c r="D9" s="12">
        <v>0.9027</v>
      </c>
      <c r="E9" s="12">
        <v>1.5437</v>
      </c>
      <c r="F9" s="12">
        <v>1.5504</v>
      </c>
      <c r="G9" s="12">
        <v>1.4035</v>
      </c>
      <c r="H9" s="12">
        <v>0.7268</v>
      </c>
      <c r="I9" s="7"/>
      <c r="J9" s="25"/>
    </row>
    <row r="10" spans="1:10" s="3" customFormat="1" ht="15">
      <c r="A10" s="35"/>
      <c r="B10" s="35" t="s">
        <v>3</v>
      </c>
      <c r="C10" s="12">
        <v>0.4408</v>
      </c>
      <c r="D10" s="12"/>
      <c r="E10" s="12">
        <v>0.3061</v>
      </c>
      <c r="F10" s="12"/>
      <c r="G10" s="12">
        <v>0.0648</v>
      </c>
      <c r="H10" s="12"/>
      <c r="I10" s="7"/>
      <c r="J10" s="25"/>
    </row>
    <row r="11" spans="1:10" s="3" customFormat="1" ht="15">
      <c r="A11" s="35">
        <v>1.2</v>
      </c>
      <c r="B11" s="40" t="s">
        <v>60</v>
      </c>
      <c r="C11" s="12">
        <f aca="true" t="shared" si="2" ref="C11:H11">(C9+C10)*0.262</f>
        <v>0.351997</v>
      </c>
      <c r="D11" s="12">
        <f t="shared" si="2"/>
        <v>0.2365074</v>
      </c>
      <c r="E11" s="12">
        <f t="shared" si="2"/>
        <v>0.48464760000000007</v>
      </c>
      <c r="F11" s="12">
        <f t="shared" si="2"/>
        <v>0.40620480000000003</v>
      </c>
      <c r="G11" s="12">
        <f t="shared" si="2"/>
        <v>0.3846946</v>
      </c>
      <c r="H11" s="12">
        <f t="shared" si="2"/>
        <v>0.1904216</v>
      </c>
      <c r="I11" s="7"/>
      <c r="J11" s="25"/>
    </row>
    <row r="12" spans="1:10" s="3" customFormat="1" ht="15">
      <c r="A12" s="35">
        <v>1.3</v>
      </c>
      <c r="B12" s="35" t="s">
        <v>4</v>
      </c>
      <c r="C12" s="13">
        <v>0.0079</v>
      </c>
      <c r="D12" s="13">
        <v>0.0079</v>
      </c>
      <c r="E12" s="13">
        <v>0.0144</v>
      </c>
      <c r="F12" s="13">
        <v>0.0144</v>
      </c>
      <c r="G12" s="13">
        <v>0.0124</v>
      </c>
      <c r="H12" s="13">
        <v>0.0124</v>
      </c>
      <c r="I12" s="7"/>
      <c r="J12" s="25"/>
    </row>
    <row r="13" spans="1:10" s="3" customFormat="1" ht="15">
      <c r="A13" s="35">
        <v>1.4</v>
      </c>
      <c r="B13" s="35" t="s">
        <v>5</v>
      </c>
      <c r="C13" s="13">
        <v>0.0613</v>
      </c>
      <c r="D13" s="13">
        <v>0.0613</v>
      </c>
      <c r="E13" s="13">
        <v>0.1122</v>
      </c>
      <c r="F13" s="13">
        <v>0.1122</v>
      </c>
      <c r="G13" s="13">
        <v>0.0613</v>
      </c>
      <c r="H13" s="13">
        <v>0.0969</v>
      </c>
      <c r="I13" s="8"/>
      <c r="J13" s="25"/>
    </row>
    <row r="14" spans="1:12" ht="15">
      <c r="A14" s="35">
        <v>1.5</v>
      </c>
      <c r="B14" s="17" t="s">
        <v>6</v>
      </c>
      <c r="C14" s="15">
        <v>0.0052</v>
      </c>
      <c r="D14" s="14"/>
      <c r="E14" s="14">
        <v>0.007</v>
      </c>
      <c r="F14" s="14"/>
      <c r="G14" s="14">
        <v>0.0098</v>
      </c>
      <c r="H14" s="14"/>
      <c r="I14" s="6"/>
      <c r="J14" s="25"/>
      <c r="K14" s="3"/>
      <c r="L14" s="3"/>
    </row>
    <row r="15" spans="1:12" ht="15">
      <c r="A15" s="35">
        <v>1.6</v>
      </c>
      <c r="B15" s="17" t="s">
        <v>7</v>
      </c>
      <c r="C15" s="15">
        <v>0.075</v>
      </c>
      <c r="D15" s="14">
        <v>0.075</v>
      </c>
      <c r="E15" s="14">
        <v>0.075</v>
      </c>
      <c r="F15" s="14">
        <v>0.075</v>
      </c>
      <c r="G15" s="14">
        <v>0.075</v>
      </c>
      <c r="H15" s="14">
        <v>0.075</v>
      </c>
      <c r="I15" s="8"/>
      <c r="J15" s="25"/>
      <c r="K15" s="3"/>
      <c r="L15" s="3"/>
    </row>
    <row r="16" spans="1:12" ht="15">
      <c r="A16" s="35">
        <v>1.7</v>
      </c>
      <c r="B16" s="17" t="s">
        <v>8</v>
      </c>
      <c r="C16" s="15">
        <v>0.1004</v>
      </c>
      <c r="D16" s="15">
        <v>0.1004</v>
      </c>
      <c r="E16" s="15">
        <v>0.1004</v>
      </c>
      <c r="F16" s="15">
        <v>0.1004</v>
      </c>
      <c r="G16" s="15">
        <v>0.1004</v>
      </c>
      <c r="H16" s="15">
        <v>0.1004</v>
      </c>
      <c r="I16" s="8"/>
      <c r="J16" s="25"/>
      <c r="K16" s="3"/>
      <c r="L16" s="3"/>
    </row>
    <row r="17" spans="1:12" ht="15">
      <c r="A17" s="35">
        <v>1.8</v>
      </c>
      <c r="B17" s="17" t="s">
        <v>39</v>
      </c>
      <c r="C17" s="14">
        <v>0.1851</v>
      </c>
      <c r="D17" s="14">
        <v>0.1851</v>
      </c>
      <c r="E17" s="14"/>
      <c r="F17" s="14"/>
      <c r="G17" s="14"/>
      <c r="H17" s="14"/>
      <c r="I17" s="26"/>
      <c r="J17" s="25"/>
      <c r="K17" s="3"/>
      <c r="L17" s="3"/>
    </row>
    <row r="18" spans="1:12" ht="15">
      <c r="A18" s="41">
        <v>2</v>
      </c>
      <c r="B18" s="42" t="s">
        <v>9</v>
      </c>
      <c r="C18" s="11">
        <f aca="true" t="shared" si="3" ref="C18:H18">SUM(C19:C32)</f>
        <v>2.5140999999999996</v>
      </c>
      <c r="D18" s="11">
        <f t="shared" si="3"/>
        <v>2.5140999999999996</v>
      </c>
      <c r="E18" s="11">
        <f t="shared" si="3"/>
        <v>1.8464999999999998</v>
      </c>
      <c r="F18" s="11">
        <f t="shared" si="3"/>
        <v>1.8464999999999998</v>
      </c>
      <c r="G18" s="11">
        <f t="shared" si="3"/>
        <v>1.8738</v>
      </c>
      <c r="H18" s="11">
        <f t="shared" si="3"/>
        <v>1.8738</v>
      </c>
      <c r="I18" s="6"/>
      <c r="J18" s="25"/>
      <c r="K18" s="3"/>
      <c r="L18" s="3"/>
    </row>
    <row r="19" spans="1:12" ht="15">
      <c r="A19" s="17">
        <v>2.1</v>
      </c>
      <c r="B19" s="17" t="s">
        <v>10</v>
      </c>
      <c r="C19" s="14">
        <v>0.5524</v>
      </c>
      <c r="D19" s="14">
        <v>0.5524</v>
      </c>
      <c r="E19" s="14">
        <v>0.601</v>
      </c>
      <c r="F19" s="14">
        <v>0.601</v>
      </c>
      <c r="G19" s="14">
        <v>0.601</v>
      </c>
      <c r="H19" s="14">
        <v>0.601</v>
      </c>
      <c r="I19" s="8"/>
      <c r="J19" s="25"/>
      <c r="K19" s="3"/>
      <c r="L19" s="3"/>
    </row>
    <row r="20" spans="1:12" ht="15">
      <c r="A20" s="17">
        <v>2.2</v>
      </c>
      <c r="B20" s="17" t="s">
        <v>11</v>
      </c>
      <c r="C20" s="14">
        <v>0.1986</v>
      </c>
      <c r="D20" s="14">
        <v>0.1986</v>
      </c>
      <c r="E20" s="14">
        <v>0.2161</v>
      </c>
      <c r="F20" s="14">
        <v>0.2161</v>
      </c>
      <c r="G20" s="14">
        <v>0.2161</v>
      </c>
      <c r="H20" s="14">
        <v>0.2161</v>
      </c>
      <c r="I20" s="6"/>
      <c r="J20" s="25"/>
      <c r="K20" s="3"/>
      <c r="L20" s="3"/>
    </row>
    <row r="21" spans="1:12" ht="23.25">
      <c r="A21" s="17">
        <v>2.3</v>
      </c>
      <c r="B21" s="18" t="s">
        <v>12</v>
      </c>
      <c r="C21" s="14">
        <v>1.306</v>
      </c>
      <c r="D21" s="14">
        <v>1.306</v>
      </c>
      <c r="E21" s="14">
        <v>0.553</v>
      </c>
      <c r="F21" s="14">
        <v>0.553</v>
      </c>
      <c r="G21" s="14">
        <v>0.6313</v>
      </c>
      <c r="H21" s="14">
        <v>0.6313</v>
      </c>
      <c r="J21" s="25"/>
      <c r="K21" s="3"/>
      <c r="L21" s="3"/>
    </row>
    <row r="22" spans="1:12" ht="25.5" customHeight="1">
      <c r="A22" s="17">
        <v>2.4</v>
      </c>
      <c r="B22" s="18" t="s">
        <v>41</v>
      </c>
      <c r="C22" s="14">
        <v>0.0176</v>
      </c>
      <c r="D22" s="14">
        <v>0.0176</v>
      </c>
      <c r="E22" s="14">
        <v>0.0288</v>
      </c>
      <c r="F22" s="14">
        <v>0.0288</v>
      </c>
      <c r="G22" s="14">
        <v>0.047</v>
      </c>
      <c r="H22" s="14">
        <v>0.047</v>
      </c>
      <c r="J22" s="25"/>
      <c r="K22" s="3"/>
      <c r="L22" s="3"/>
    </row>
    <row r="23" spans="1:12" ht="15">
      <c r="A23" s="17">
        <v>2.5</v>
      </c>
      <c r="B23" s="17" t="s">
        <v>13</v>
      </c>
      <c r="C23" s="14">
        <v>0.2332</v>
      </c>
      <c r="D23" s="14">
        <v>0.2332</v>
      </c>
      <c r="E23" s="14">
        <v>0.2332</v>
      </c>
      <c r="F23" s="14">
        <v>0.2332</v>
      </c>
      <c r="G23" s="14">
        <v>0.2332</v>
      </c>
      <c r="H23" s="14">
        <v>0.2332</v>
      </c>
      <c r="J23" s="25"/>
      <c r="K23" s="3"/>
      <c r="L23" s="3"/>
    </row>
    <row r="24" spans="1:12" ht="15">
      <c r="A24" s="17">
        <v>2.6</v>
      </c>
      <c r="B24" s="17" t="s">
        <v>42</v>
      </c>
      <c r="C24" s="14">
        <v>0.067</v>
      </c>
      <c r="D24" s="14">
        <v>0.067</v>
      </c>
      <c r="E24" s="14">
        <v>0.0469</v>
      </c>
      <c r="F24" s="14">
        <v>0.0469</v>
      </c>
      <c r="G24" s="14"/>
      <c r="H24" s="14"/>
      <c r="J24" s="25"/>
      <c r="K24" s="3"/>
      <c r="L24" s="3"/>
    </row>
    <row r="25" spans="1:12" ht="23.25">
      <c r="A25" s="17">
        <v>2.7</v>
      </c>
      <c r="B25" s="18" t="s">
        <v>14</v>
      </c>
      <c r="C25" s="14">
        <v>0.0092</v>
      </c>
      <c r="D25" s="14">
        <v>0.0092</v>
      </c>
      <c r="E25" s="14">
        <v>0.0092</v>
      </c>
      <c r="F25" s="14">
        <v>0.0092</v>
      </c>
      <c r="G25" s="14">
        <v>0.0092</v>
      </c>
      <c r="H25" s="14">
        <v>0.0092</v>
      </c>
      <c r="J25" s="25"/>
      <c r="K25" s="3"/>
      <c r="L25" s="3"/>
    </row>
    <row r="26" spans="1:12" ht="15">
      <c r="A26" s="17">
        <v>2.8</v>
      </c>
      <c r="B26" s="17" t="s">
        <v>44</v>
      </c>
      <c r="C26" s="14"/>
      <c r="D26" s="14"/>
      <c r="E26" s="14">
        <v>0.0282</v>
      </c>
      <c r="F26" s="14">
        <v>0.0282</v>
      </c>
      <c r="G26" s="14">
        <v>0.0059</v>
      </c>
      <c r="H26" s="14">
        <v>0.0059</v>
      </c>
      <c r="J26" s="25"/>
      <c r="K26" s="3"/>
      <c r="L26" s="3"/>
    </row>
    <row r="27" spans="1:12" ht="15">
      <c r="A27" s="17">
        <v>2.9</v>
      </c>
      <c r="B27" s="17" t="s">
        <v>15</v>
      </c>
      <c r="C27" s="14">
        <v>0.0484</v>
      </c>
      <c r="D27" s="14">
        <v>0.0484</v>
      </c>
      <c r="E27" s="14">
        <v>0.0484</v>
      </c>
      <c r="F27" s="14">
        <v>0.0484</v>
      </c>
      <c r="G27" s="14">
        <v>0.0484</v>
      </c>
      <c r="H27" s="14">
        <v>0.0484</v>
      </c>
      <c r="J27" s="25"/>
      <c r="K27" s="3"/>
      <c r="L27" s="3"/>
    </row>
    <row r="28" spans="1:12" ht="15">
      <c r="A28" s="44" t="s">
        <v>59</v>
      </c>
      <c r="B28" s="17" t="s">
        <v>16</v>
      </c>
      <c r="C28" s="14">
        <v>0.0145</v>
      </c>
      <c r="D28" s="14">
        <v>0.0145</v>
      </c>
      <c r="E28" s="14">
        <v>0.0145</v>
      </c>
      <c r="F28" s="14">
        <v>0.0145</v>
      </c>
      <c r="G28" s="14">
        <v>0.0145</v>
      </c>
      <c r="H28" s="14">
        <v>0.0145</v>
      </c>
      <c r="J28" s="25"/>
      <c r="K28" s="3"/>
      <c r="L28" s="3"/>
    </row>
    <row r="29" spans="1:12" ht="23.25">
      <c r="A29" s="17">
        <v>2.11</v>
      </c>
      <c r="B29" s="18" t="s">
        <v>17</v>
      </c>
      <c r="C29" s="14">
        <v>0.0263</v>
      </c>
      <c r="D29" s="14">
        <v>0.0263</v>
      </c>
      <c r="E29" s="14">
        <v>0.0263</v>
      </c>
      <c r="F29" s="14">
        <v>0.0263</v>
      </c>
      <c r="G29" s="14">
        <v>0.0263</v>
      </c>
      <c r="H29" s="14">
        <v>0.0263</v>
      </c>
      <c r="J29" s="25"/>
      <c r="K29" s="3"/>
      <c r="L29" s="3"/>
    </row>
    <row r="30" spans="1:12" ht="15">
      <c r="A30" s="17">
        <v>2.12</v>
      </c>
      <c r="B30" s="17" t="s">
        <v>18</v>
      </c>
      <c r="C30" s="14">
        <v>0.021</v>
      </c>
      <c r="D30" s="14">
        <v>0.021</v>
      </c>
      <c r="E30" s="14">
        <v>0.021</v>
      </c>
      <c r="F30" s="14">
        <v>0.021</v>
      </c>
      <c r="G30" s="14">
        <v>0.021</v>
      </c>
      <c r="H30" s="14">
        <v>0.021</v>
      </c>
      <c r="J30" s="25"/>
      <c r="K30" s="3"/>
      <c r="L30" s="3"/>
    </row>
    <row r="31" spans="1:12" ht="23.25">
      <c r="A31" s="17">
        <v>2.13</v>
      </c>
      <c r="B31" s="18" t="s">
        <v>19</v>
      </c>
      <c r="C31" s="14">
        <v>0.0199</v>
      </c>
      <c r="D31" s="14">
        <v>0.0199</v>
      </c>
      <c r="E31" s="14">
        <v>0.0199</v>
      </c>
      <c r="F31" s="14">
        <v>0.0199</v>
      </c>
      <c r="G31" s="14">
        <v>0.0199</v>
      </c>
      <c r="H31" s="14">
        <v>0.0199</v>
      </c>
      <c r="J31" s="25"/>
      <c r="K31" s="3"/>
      <c r="L31" s="3"/>
    </row>
    <row r="32" spans="1:12" ht="15">
      <c r="A32" s="17">
        <v>2.14</v>
      </c>
      <c r="B32" s="18" t="s">
        <v>39</v>
      </c>
      <c r="C32" s="14"/>
      <c r="D32" s="14"/>
      <c r="E32" s="14"/>
      <c r="F32" s="14"/>
      <c r="G32" s="14"/>
      <c r="H32" s="14"/>
      <c r="J32" s="25"/>
      <c r="K32" s="3"/>
      <c r="L32" s="3"/>
    </row>
    <row r="33" spans="1:12" ht="23.25">
      <c r="A33" s="41">
        <v>3</v>
      </c>
      <c r="B33" s="34" t="s">
        <v>20</v>
      </c>
      <c r="C33" s="11">
        <f aca="true" t="shared" si="4" ref="C33:H33">SUM(C34:C38)</f>
        <v>2.347</v>
      </c>
      <c r="D33" s="11">
        <f t="shared" si="4"/>
        <v>2.347</v>
      </c>
      <c r="E33" s="11">
        <f>SUM(E34:E38)</f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  <c r="J33" s="25"/>
      <c r="K33" s="3"/>
      <c r="L33" s="3"/>
    </row>
    <row r="34" spans="1:12" ht="15">
      <c r="A34" s="17">
        <v>3.1</v>
      </c>
      <c r="B34" s="17" t="s">
        <v>21</v>
      </c>
      <c r="C34" s="14">
        <v>2.28</v>
      </c>
      <c r="D34" s="14">
        <v>2.28</v>
      </c>
      <c r="E34" s="14"/>
      <c r="F34" s="14"/>
      <c r="G34" s="14"/>
      <c r="H34" s="14"/>
      <c r="J34" s="25"/>
      <c r="K34" s="3"/>
      <c r="L34" s="3"/>
    </row>
    <row r="35" spans="1:12" ht="15">
      <c r="A35" s="17">
        <v>3.2</v>
      </c>
      <c r="B35" s="17" t="s">
        <v>22</v>
      </c>
      <c r="C35" s="14">
        <v>0.0217</v>
      </c>
      <c r="D35" s="14">
        <v>0.0217</v>
      </c>
      <c r="E35" s="14"/>
      <c r="F35" s="14"/>
      <c r="G35" s="14"/>
      <c r="H35" s="14"/>
      <c r="J35" s="25"/>
      <c r="K35" s="3"/>
      <c r="L35" s="3"/>
    </row>
    <row r="36" spans="1:12" ht="15">
      <c r="A36" s="17">
        <v>3.3</v>
      </c>
      <c r="B36" s="17" t="s">
        <v>23</v>
      </c>
      <c r="C36" s="14">
        <v>0.0246</v>
      </c>
      <c r="D36" s="14">
        <v>0.0246</v>
      </c>
      <c r="E36" s="14"/>
      <c r="F36" s="14"/>
      <c r="G36" s="14"/>
      <c r="H36" s="14"/>
      <c r="J36" s="25"/>
      <c r="K36" s="3"/>
      <c r="L36" s="3"/>
    </row>
    <row r="37" spans="1:12" ht="15">
      <c r="A37" s="17">
        <v>3.4</v>
      </c>
      <c r="B37" s="17" t="s">
        <v>24</v>
      </c>
      <c r="C37" s="14">
        <v>0.0009</v>
      </c>
      <c r="D37" s="14">
        <v>0.0009</v>
      </c>
      <c r="E37" s="14"/>
      <c r="F37" s="14"/>
      <c r="G37" s="14"/>
      <c r="H37" s="14"/>
      <c r="J37" s="25"/>
      <c r="K37" s="3"/>
      <c r="L37" s="3"/>
    </row>
    <row r="38" spans="1:12" ht="15">
      <c r="A38" s="17">
        <v>3.5</v>
      </c>
      <c r="B38" s="17" t="s">
        <v>25</v>
      </c>
      <c r="C38" s="14">
        <v>0.0198</v>
      </c>
      <c r="D38" s="14">
        <v>0.0198</v>
      </c>
      <c r="E38" s="14"/>
      <c r="F38" s="14"/>
      <c r="G38" s="14"/>
      <c r="H38" s="14"/>
      <c r="J38" s="25"/>
      <c r="K38" s="3"/>
      <c r="L38" s="3"/>
    </row>
    <row r="39" spans="1:12" ht="23.25">
      <c r="A39" s="41">
        <v>4</v>
      </c>
      <c r="B39" s="34" t="s">
        <v>26</v>
      </c>
      <c r="C39" s="11">
        <f aca="true" t="shared" si="5" ref="C39:H39">SUM(C40:C47)</f>
        <v>2.2794847000000003</v>
      </c>
      <c r="D39" s="11">
        <f t="shared" si="5"/>
        <v>2.2794847000000003</v>
      </c>
      <c r="E39" s="11">
        <f t="shared" si="5"/>
        <v>2.46924868</v>
      </c>
      <c r="F39" s="11">
        <f t="shared" si="5"/>
        <v>2.46924868</v>
      </c>
      <c r="G39" s="11">
        <f t="shared" si="5"/>
        <v>2.39724868</v>
      </c>
      <c r="H39" s="11">
        <f t="shared" si="5"/>
        <v>2.39724868</v>
      </c>
      <c r="J39" s="25"/>
      <c r="K39" s="3"/>
      <c r="L39" s="3"/>
    </row>
    <row r="40" spans="1:12" ht="23.25">
      <c r="A40" s="17">
        <v>4.1</v>
      </c>
      <c r="B40" s="18" t="s">
        <v>46</v>
      </c>
      <c r="C40" s="14">
        <v>1.4335</v>
      </c>
      <c r="D40" s="14">
        <v>1.4335</v>
      </c>
      <c r="E40" s="14">
        <v>1.6874</v>
      </c>
      <c r="F40" s="14">
        <v>1.6874</v>
      </c>
      <c r="G40" s="14">
        <v>1.6874</v>
      </c>
      <c r="H40" s="14">
        <v>1.6874</v>
      </c>
      <c r="J40" s="25"/>
      <c r="K40" s="3"/>
      <c r="L40" s="3"/>
    </row>
    <row r="41" spans="1:12" ht="15">
      <c r="A41" s="17">
        <v>4.2</v>
      </c>
      <c r="B41" s="18" t="s">
        <v>60</v>
      </c>
      <c r="C41" s="14">
        <f aca="true" t="shared" si="6" ref="C41:H41">C40*0.262</f>
        <v>0.375577</v>
      </c>
      <c r="D41" s="14">
        <f t="shared" si="6"/>
        <v>0.375577</v>
      </c>
      <c r="E41" s="14">
        <f t="shared" si="6"/>
        <v>0.4420988</v>
      </c>
      <c r="F41" s="14">
        <f t="shared" si="6"/>
        <v>0.4420988</v>
      </c>
      <c r="G41" s="14">
        <f t="shared" si="6"/>
        <v>0.4420988</v>
      </c>
      <c r="H41" s="14">
        <f t="shared" si="6"/>
        <v>0.4420988</v>
      </c>
      <c r="J41" s="25"/>
      <c r="K41" s="3"/>
      <c r="L41" s="3"/>
    </row>
    <row r="42" spans="1:12" ht="15">
      <c r="A42" s="17">
        <v>4.3</v>
      </c>
      <c r="B42" s="17" t="s">
        <v>27</v>
      </c>
      <c r="C42" s="14">
        <f aca="true" t="shared" si="7" ref="C42:H42">(C40+C41)*0.1</f>
        <v>0.1809077</v>
      </c>
      <c r="D42" s="14">
        <f t="shared" si="7"/>
        <v>0.1809077</v>
      </c>
      <c r="E42" s="14">
        <f t="shared" si="7"/>
        <v>0.21294988</v>
      </c>
      <c r="F42" s="14">
        <f t="shared" si="7"/>
        <v>0.21294988</v>
      </c>
      <c r="G42" s="14">
        <f t="shared" si="7"/>
        <v>0.21294988</v>
      </c>
      <c r="H42" s="14">
        <f t="shared" si="7"/>
        <v>0.21294988</v>
      </c>
      <c r="J42" s="25"/>
      <c r="K42" s="3"/>
      <c r="L42" s="3"/>
    </row>
    <row r="43" spans="1:12" ht="15">
      <c r="A43" s="17">
        <v>4.4</v>
      </c>
      <c r="B43" s="17" t="s">
        <v>28</v>
      </c>
      <c r="C43" s="14">
        <v>0.0212</v>
      </c>
      <c r="D43" s="14">
        <v>0.0212</v>
      </c>
      <c r="E43" s="14">
        <v>0.0212</v>
      </c>
      <c r="F43" s="14">
        <v>0.0212</v>
      </c>
      <c r="G43" s="14">
        <v>0.0212</v>
      </c>
      <c r="H43" s="14">
        <v>0.0212</v>
      </c>
      <c r="J43" s="25"/>
      <c r="K43" s="3"/>
      <c r="L43" s="3"/>
    </row>
    <row r="44" spans="1:12" ht="15">
      <c r="A44" s="17">
        <v>4.5</v>
      </c>
      <c r="B44" s="17" t="s">
        <v>29</v>
      </c>
      <c r="C44" s="14">
        <v>0.019</v>
      </c>
      <c r="D44" s="14">
        <v>0.019</v>
      </c>
      <c r="E44" s="14">
        <v>0.019</v>
      </c>
      <c r="F44" s="14">
        <v>0.019</v>
      </c>
      <c r="G44" s="14">
        <v>0.019</v>
      </c>
      <c r="H44" s="14">
        <v>0.019</v>
      </c>
      <c r="J44" s="25"/>
      <c r="K44" s="3"/>
      <c r="L44" s="3"/>
    </row>
    <row r="45" spans="1:12" ht="15">
      <c r="A45" s="17">
        <v>4.6</v>
      </c>
      <c r="B45" s="17" t="s">
        <v>30</v>
      </c>
      <c r="C45" s="14">
        <v>0.0036000000000000003</v>
      </c>
      <c r="D45" s="14">
        <v>0.0036000000000000003</v>
      </c>
      <c r="E45" s="14">
        <v>0.0036000000000000003</v>
      </c>
      <c r="F45" s="14">
        <v>0.0036000000000000003</v>
      </c>
      <c r="G45" s="14">
        <v>0.0036000000000000003</v>
      </c>
      <c r="H45" s="14">
        <v>0.0036000000000000003</v>
      </c>
      <c r="J45" s="25"/>
      <c r="K45" s="3"/>
      <c r="L45" s="3"/>
    </row>
    <row r="46" spans="1:12" ht="15">
      <c r="A46" s="17">
        <v>4.7</v>
      </c>
      <c r="B46" s="17" t="s">
        <v>31</v>
      </c>
      <c r="C46" s="14">
        <v>0.0823</v>
      </c>
      <c r="D46" s="14">
        <v>0.0823</v>
      </c>
      <c r="E46" s="14">
        <v>0.083</v>
      </c>
      <c r="F46" s="14">
        <v>0.083</v>
      </c>
      <c r="G46" s="14">
        <v>0.011</v>
      </c>
      <c r="H46" s="14">
        <v>0.011</v>
      </c>
      <c r="J46" s="25"/>
      <c r="K46" s="3"/>
      <c r="L46" s="3"/>
    </row>
    <row r="47" spans="1:12" ht="15">
      <c r="A47" s="17">
        <v>4.8</v>
      </c>
      <c r="B47" s="17" t="s">
        <v>43</v>
      </c>
      <c r="C47" s="14">
        <v>0.1634</v>
      </c>
      <c r="D47" s="14">
        <v>0.1634</v>
      </c>
      <c r="E47" s="14"/>
      <c r="F47" s="14"/>
      <c r="G47" s="14"/>
      <c r="H47" s="14"/>
      <c r="J47" s="25"/>
      <c r="K47" s="3"/>
      <c r="L47" s="3"/>
    </row>
    <row r="48" spans="1:12" ht="15">
      <c r="A48" s="41">
        <v>5</v>
      </c>
      <c r="B48" s="42" t="s">
        <v>32</v>
      </c>
      <c r="C48" s="11">
        <f aca="true" t="shared" si="8" ref="C48:H48">SUM(C49:C53)</f>
        <v>1.0269863999999997</v>
      </c>
      <c r="D48" s="11">
        <f t="shared" si="8"/>
        <v>1.0269863999999997</v>
      </c>
      <c r="E48" s="11">
        <f t="shared" si="8"/>
        <v>1.0269863999999997</v>
      </c>
      <c r="F48" s="11">
        <f t="shared" si="8"/>
        <v>1.0269863999999997</v>
      </c>
      <c r="G48" s="11">
        <f t="shared" si="8"/>
        <v>0.731426</v>
      </c>
      <c r="H48" s="11">
        <f t="shared" si="8"/>
        <v>0.731426</v>
      </c>
      <c r="J48" s="25"/>
      <c r="K48" s="3"/>
      <c r="L48" s="3"/>
    </row>
    <row r="49" spans="1:12" ht="23.25">
      <c r="A49" s="17">
        <v>5.1</v>
      </c>
      <c r="B49" s="18" t="s">
        <v>47</v>
      </c>
      <c r="C49" s="14">
        <v>0.4572</v>
      </c>
      <c r="D49" s="14">
        <v>0.4572</v>
      </c>
      <c r="E49" s="14">
        <v>0.4572</v>
      </c>
      <c r="F49" s="14">
        <v>0.4572</v>
      </c>
      <c r="G49" s="14">
        <v>0.223</v>
      </c>
      <c r="H49" s="14">
        <v>0.223</v>
      </c>
      <c r="J49" s="25"/>
      <c r="K49" s="3"/>
      <c r="L49" s="3"/>
    </row>
    <row r="50" spans="1:12" ht="15">
      <c r="A50" s="17">
        <v>5.2</v>
      </c>
      <c r="B50" s="18" t="s">
        <v>60</v>
      </c>
      <c r="C50" s="14">
        <f aca="true" t="shared" si="9" ref="C50:H50">C49*0.262</f>
        <v>0.1197864</v>
      </c>
      <c r="D50" s="14">
        <f t="shared" si="9"/>
        <v>0.1197864</v>
      </c>
      <c r="E50" s="14">
        <f t="shared" si="9"/>
        <v>0.1197864</v>
      </c>
      <c r="F50" s="14">
        <f t="shared" si="9"/>
        <v>0.1197864</v>
      </c>
      <c r="G50" s="14">
        <f t="shared" si="9"/>
        <v>0.058426000000000006</v>
      </c>
      <c r="H50" s="14">
        <f t="shared" si="9"/>
        <v>0.058426000000000006</v>
      </c>
      <c r="J50" s="25"/>
      <c r="K50" s="3"/>
      <c r="L50" s="3"/>
    </row>
    <row r="51" spans="1:12" ht="15">
      <c r="A51" s="17">
        <v>5.3</v>
      </c>
      <c r="B51" s="17" t="s">
        <v>33</v>
      </c>
      <c r="C51" s="14">
        <v>0.18</v>
      </c>
      <c r="D51" s="14">
        <v>0.18</v>
      </c>
      <c r="E51" s="14">
        <v>0.18</v>
      </c>
      <c r="F51" s="14">
        <v>0.18</v>
      </c>
      <c r="G51" s="14">
        <v>0.18</v>
      </c>
      <c r="H51" s="14">
        <v>0.18</v>
      </c>
      <c r="J51" s="25"/>
      <c r="K51" s="3"/>
      <c r="L51" s="3"/>
    </row>
    <row r="52" spans="1:12" ht="15">
      <c r="A52" s="17">
        <v>5.4</v>
      </c>
      <c r="B52" s="17" t="s">
        <v>34</v>
      </c>
      <c r="C52" s="14">
        <v>0.261</v>
      </c>
      <c r="D52" s="14">
        <v>0.261</v>
      </c>
      <c r="E52" s="14">
        <v>0.261</v>
      </c>
      <c r="F52" s="14">
        <v>0.261</v>
      </c>
      <c r="G52" s="14">
        <v>0.261</v>
      </c>
      <c r="H52" s="14">
        <v>0.261</v>
      </c>
      <c r="J52" s="25"/>
      <c r="K52" s="3"/>
      <c r="L52" s="3"/>
    </row>
    <row r="53" spans="1:12" ht="15">
      <c r="A53" s="17">
        <v>5.5</v>
      </c>
      <c r="B53" s="17" t="s">
        <v>39</v>
      </c>
      <c r="C53" s="14">
        <v>0.009</v>
      </c>
      <c r="D53" s="14">
        <v>0.009</v>
      </c>
      <c r="E53" s="14">
        <v>0.009</v>
      </c>
      <c r="F53" s="14">
        <v>0.009</v>
      </c>
      <c r="G53" s="14">
        <v>0.009</v>
      </c>
      <c r="H53" s="14">
        <v>0.009</v>
      </c>
      <c r="J53" s="25"/>
      <c r="K53" s="3"/>
      <c r="L53" s="3"/>
    </row>
    <row r="54" spans="1:12" ht="15">
      <c r="A54" s="41">
        <v>6</v>
      </c>
      <c r="B54" s="34" t="s">
        <v>61</v>
      </c>
      <c r="C54" s="11">
        <v>2.2402</v>
      </c>
      <c r="D54" s="11">
        <v>2.2401</v>
      </c>
      <c r="E54" s="11">
        <v>2.2401</v>
      </c>
      <c r="F54" s="11">
        <v>2.24</v>
      </c>
      <c r="G54" s="11">
        <v>1.5666</v>
      </c>
      <c r="H54" s="11">
        <v>2.0766</v>
      </c>
      <c r="J54" s="25"/>
      <c r="K54" s="3"/>
      <c r="L54" s="3"/>
    </row>
    <row r="55" spans="1:12" ht="15">
      <c r="A55" s="41">
        <v>7</v>
      </c>
      <c r="B55" s="42" t="s">
        <v>35</v>
      </c>
      <c r="C55" s="11">
        <v>0.009</v>
      </c>
      <c r="D55" s="11">
        <v>0.009</v>
      </c>
      <c r="E55" s="11">
        <v>0.009</v>
      </c>
      <c r="F55" s="11">
        <v>0.009</v>
      </c>
      <c r="G55" s="11">
        <v>0.009</v>
      </c>
      <c r="H55" s="11">
        <v>0.009</v>
      </c>
      <c r="J55" s="25"/>
      <c r="K55" s="3"/>
      <c r="L55" s="3"/>
    </row>
    <row r="56" spans="1:12" ht="15">
      <c r="A56" s="41">
        <v>8</v>
      </c>
      <c r="B56" s="42" t="s">
        <v>36</v>
      </c>
      <c r="C56" s="16">
        <f aca="true" t="shared" si="10" ref="C56:H56">C55+C54+C48+C39+C33+C18+C6</f>
        <v>12.547168099999999</v>
      </c>
      <c r="D56" s="16">
        <f t="shared" si="10"/>
        <v>11.985578499999999</v>
      </c>
      <c r="E56" s="16">
        <f t="shared" si="10"/>
        <v>10.235282680000001</v>
      </c>
      <c r="F56" s="16">
        <f t="shared" si="10"/>
        <v>9.85033988</v>
      </c>
      <c r="G56" s="16">
        <f t="shared" si="10"/>
        <v>8.68996928</v>
      </c>
      <c r="H56" s="16">
        <f t="shared" si="10"/>
        <v>8.28999628</v>
      </c>
      <c r="J56" s="25"/>
      <c r="K56" s="3"/>
      <c r="L56" s="3"/>
    </row>
    <row r="57" spans="1:12" ht="15">
      <c r="A57" s="43">
        <v>9</v>
      </c>
      <c r="B57" s="17" t="s">
        <v>37</v>
      </c>
      <c r="C57" s="14">
        <v>0.2633</v>
      </c>
      <c r="D57" s="14">
        <v>0.4125</v>
      </c>
      <c r="E57" s="14">
        <v>0.2041</v>
      </c>
      <c r="F57" s="14">
        <v>0.1997</v>
      </c>
      <c r="G57" s="14"/>
      <c r="H57" s="14"/>
      <c r="J57" s="25"/>
      <c r="K57" s="3"/>
      <c r="L57" s="3"/>
    </row>
    <row r="58" spans="1:12" ht="15">
      <c r="A58" s="43">
        <v>10</v>
      </c>
      <c r="B58" s="17" t="s">
        <v>40</v>
      </c>
      <c r="C58" s="14">
        <f aca="true" t="shared" si="11" ref="C58:H58">C57*15%</f>
        <v>0.039494999999999995</v>
      </c>
      <c r="D58" s="14">
        <f t="shared" si="11"/>
        <v>0.06187499999999999</v>
      </c>
      <c r="E58" s="14">
        <f t="shared" si="11"/>
        <v>0.030615</v>
      </c>
      <c r="F58" s="14">
        <f t="shared" si="11"/>
        <v>0.029954999999999996</v>
      </c>
      <c r="G58" s="14">
        <f t="shared" si="11"/>
        <v>0</v>
      </c>
      <c r="H58" s="14">
        <f t="shared" si="11"/>
        <v>0</v>
      </c>
      <c r="J58" s="25"/>
      <c r="K58" s="3"/>
      <c r="L58" s="3"/>
    </row>
    <row r="59" spans="1:12" ht="15">
      <c r="A59" s="41">
        <v>11</v>
      </c>
      <c r="B59" s="41" t="s">
        <v>38</v>
      </c>
      <c r="C59" s="11">
        <f aca="true" t="shared" si="12" ref="C59:H59">C56+C57+C58</f>
        <v>12.849963099999998</v>
      </c>
      <c r="D59" s="11">
        <f t="shared" si="12"/>
        <v>12.4599535</v>
      </c>
      <c r="E59" s="11">
        <f t="shared" si="12"/>
        <v>10.46999768</v>
      </c>
      <c r="F59" s="11">
        <f t="shared" si="12"/>
        <v>10.07999488</v>
      </c>
      <c r="G59" s="11">
        <f t="shared" si="12"/>
        <v>8.68996928</v>
      </c>
      <c r="H59" s="11">
        <f t="shared" si="12"/>
        <v>8.28999628</v>
      </c>
      <c r="J59" s="25"/>
      <c r="K59" s="3"/>
      <c r="L59" s="3"/>
    </row>
    <row r="60" spans="1:12" ht="23.25">
      <c r="A60" s="17"/>
      <c r="B60" s="18" t="s">
        <v>54</v>
      </c>
      <c r="C60" s="9">
        <v>12.85</v>
      </c>
      <c r="D60" s="9">
        <v>12.46</v>
      </c>
      <c r="E60" s="9">
        <v>10.47</v>
      </c>
      <c r="F60" s="9">
        <v>10.08</v>
      </c>
      <c r="G60" s="9">
        <v>8.69</v>
      </c>
      <c r="H60" s="9">
        <v>8.29</v>
      </c>
      <c r="J60" s="25"/>
      <c r="K60" s="3"/>
      <c r="L60" s="3"/>
    </row>
    <row r="61" spans="1:8" ht="15">
      <c r="A61" s="1"/>
      <c r="B61" s="1"/>
      <c r="C61" s="2"/>
      <c r="D61" s="1"/>
      <c r="H61" s="4"/>
    </row>
    <row r="62" spans="1:7" ht="15">
      <c r="A62" s="1"/>
      <c r="B62" s="1"/>
      <c r="C62" s="2"/>
      <c r="D62" s="1"/>
      <c r="G62" s="4"/>
    </row>
    <row r="63" spans="2:5" ht="15">
      <c r="B63" s="27" t="s">
        <v>63</v>
      </c>
      <c r="E63" t="s">
        <v>64</v>
      </c>
    </row>
  </sheetData>
  <sheetProtection/>
  <mergeCells count="2"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2011-06-02T04:34:42Z</dcterms:modified>
  <cp:category/>
  <cp:version/>
  <cp:contentType/>
  <cp:contentStatus/>
</cp:coreProperties>
</file>