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00" windowHeight="4755" tabRatio="920" firstSheet="11" activeTab="16"/>
  </bookViews>
  <sheets>
    <sheet name="Интернациональная,д.27,к.4" sheetId="1" r:id="rId1"/>
    <sheet name="Интернациональная,д.27,к.3" sheetId="2" r:id="rId2"/>
    <sheet name="Интернациональная,д.26,к.1" sheetId="3" r:id="rId3"/>
    <sheet name="Интернациональная,д.26" sheetId="4" r:id="rId4"/>
    <sheet name="Интернациональная,д.25,к.1" sheetId="5" r:id="rId5"/>
    <sheet name="Интернациональная,д.25" sheetId="6" r:id="rId6"/>
    <sheet name="Интернациональная,д.22,к.1" sheetId="7" r:id="rId7"/>
    <sheet name="Интернациональная,д.19" sheetId="8" r:id="rId8"/>
    <sheet name="Интернациональная,д.16 Б" sheetId="9" r:id="rId9"/>
    <sheet name="Интернациональная,д.15 В" sheetId="10" r:id="rId10"/>
    <sheet name="Интернациональная,д.19,к.1" sheetId="11" r:id="rId11"/>
    <sheet name="Бирюзова,д.31,к.1" sheetId="12" r:id="rId12"/>
    <sheet name="Бирюзова,д.30" sheetId="13" r:id="rId13"/>
    <sheet name="Бирюзова,д.24,к.2" sheetId="14" r:id="rId14"/>
    <sheet name="Бирюзова,д.31" sheetId="15" r:id="rId15"/>
    <sheet name="Бирюзова,д.30,к.1" sheetId="16" r:id="rId16"/>
    <sheet name="Бирюзова,д.29,к.1" sheetId="17" r:id="rId17"/>
  </sheets>
  <definedNames/>
  <calcPr fullCalcOnLoad="1" refMode="R1C1"/>
</workbook>
</file>

<file path=xl/sharedStrings.xml><?xml version="1.0" encoding="utf-8"?>
<sst xmlns="http://schemas.openxmlformats.org/spreadsheetml/2006/main" count="1826" uniqueCount="157">
  <si>
    <t>Скорректированный плановый расчет</t>
  </si>
  <si>
    <t>затрат на содержание жилого дома  Бирюзова, д. 29 к. 1</t>
  </si>
  <si>
    <t>Общая площадь 22641.2 кв.м</t>
  </si>
  <si>
    <t>Скорректированный тариф на тех.обслуживание           13.36 руб.  с лифтом с уборщицей</t>
  </si>
  <si>
    <t>Плановые затраты по тарифу  302486.43 руб.</t>
  </si>
  <si>
    <t>1</t>
  </si>
  <si>
    <t>Кол-во проживающих</t>
  </si>
  <si>
    <t>чел.</t>
  </si>
  <si>
    <t>2</t>
  </si>
  <si>
    <t>Кол-во лифтов</t>
  </si>
  <si>
    <t>шт</t>
  </si>
  <si>
    <t>3</t>
  </si>
  <si>
    <t>Кол-во рабочих текущего ремонта</t>
  </si>
  <si>
    <t>4</t>
  </si>
  <si>
    <t>Кол-во дворников</t>
  </si>
  <si>
    <t>5</t>
  </si>
  <si>
    <t>Кол-во уборщиц лестничных клеток</t>
  </si>
  <si>
    <t>6</t>
  </si>
  <si>
    <t>Площадь дворовой территории</t>
  </si>
  <si>
    <t>кв.м</t>
  </si>
  <si>
    <t>7</t>
  </si>
  <si>
    <t>Площадь уличной территории</t>
  </si>
  <si>
    <t>8</t>
  </si>
  <si>
    <t>Площадь газонов</t>
  </si>
  <si>
    <t>9</t>
  </si>
  <si>
    <t>Площадь л/кл</t>
  </si>
  <si>
    <t>Nпп</t>
  </si>
  <si>
    <t>Статьи затрат</t>
  </si>
  <si>
    <t>Ед. изм.</t>
  </si>
  <si>
    <t>Затраты (мес.), руб.</t>
  </si>
  <si>
    <t>Состав затрат по текущему ремонту:</t>
  </si>
  <si>
    <t>а) ППР</t>
  </si>
  <si>
    <t>руб.</t>
  </si>
  <si>
    <t>б) проф.осмотр</t>
  </si>
  <si>
    <t>в)дежурство слесарей,электриков</t>
  </si>
  <si>
    <t>г)материалы</t>
  </si>
  <si>
    <t>д) спецодежда</t>
  </si>
  <si>
    <t>е)прочие ГСМ,а/запчасти,амортизация,свар.ап.)</t>
  </si>
  <si>
    <t>Состав затрат по санитарной очистке:</t>
  </si>
  <si>
    <t>З/плата дворников:</t>
  </si>
  <si>
    <t>З/плата уборщиц:</t>
  </si>
  <si>
    <t>З/плата мусоропроводчиков:</t>
  </si>
  <si>
    <t>0 руб.* *20.2%*0 чел.</t>
  </si>
  <si>
    <t xml:space="preserve"> </t>
  </si>
  <si>
    <t>Спецодежда</t>
  </si>
  <si>
    <t>Прочие(матер.,погр.и вывоз к/г мусора)</t>
  </si>
  <si>
    <t>Состав затрат по содержанию домохозяйства</t>
  </si>
  <si>
    <t>а)вывоз ТБО</t>
  </si>
  <si>
    <t>б)захоронение ТБО</t>
  </si>
  <si>
    <t>в)электроэнергия мест общего пользования</t>
  </si>
  <si>
    <t>г) техническое обслуживание лифтов</t>
  </si>
  <si>
    <t>д)диагностическое обследование лифтов</t>
  </si>
  <si>
    <t>ВСЕГО:</t>
  </si>
  <si>
    <t xml:space="preserve">Прочие прямые затраты(общецех.расх.,отчисл.КВЦ) </t>
  </si>
  <si>
    <t xml:space="preserve">Общеэксплуатационные расходы(содерж.АУП) </t>
  </si>
  <si>
    <t>ИТОГО:</t>
  </si>
  <si>
    <t>затрат на содержание жилого дома  Бирюзова, д. 30 к. 1</t>
  </si>
  <si>
    <t>Общая площадь 22938.7 кв.м</t>
  </si>
  <si>
    <t>Плановые затраты по тарифу  306461.03 руб.</t>
  </si>
  <si>
    <t>затрат на содержание жилого дома  Бирюзова, д. 31</t>
  </si>
  <si>
    <t>Общая площадь 17830.6 кв.м</t>
  </si>
  <si>
    <t>Плановые затраты по тарифу  238216.82 руб.</t>
  </si>
  <si>
    <t>затрат на содержание жилого дома  Бирюзова, д.24 к.2</t>
  </si>
  <si>
    <t>Общая площадь 2119.4 кв.м</t>
  </si>
  <si>
    <t>Плановые затраты по тарифу   28315.18 руб.</t>
  </si>
  <si>
    <t>затрат на содержание жилого дома  Бирюзова, д.30</t>
  </si>
  <si>
    <t>Общая площадь 17866.8 кв.м</t>
  </si>
  <si>
    <t>Плановые затраты по тарифу  238700.45 руб.</t>
  </si>
  <si>
    <t>затрат на содержание жилого дома  Бирюзова, д.31 к.1</t>
  </si>
  <si>
    <t>Общая площадь 7700.8 кв.м</t>
  </si>
  <si>
    <t>Плановые затраты по тарифу  102882.69 руб.</t>
  </si>
  <si>
    <t>затрат на содержание жилого дома  Интернациональная, д. 19 к. 1</t>
  </si>
  <si>
    <t>Общая площадь 11356.3 кв.м</t>
  </si>
  <si>
    <t>Плановые затраты по тарифу  151720.17 руб.</t>
  </si>
  <si>
    <t>затрат на содержание жилого дома  Интернациональная, д.15 В</t>
  </si>
  <si>
    <t>Общая площадь 5184.3 кв.м</t>
  </si>
  <si>
    <t>Плановые затраты по тарифу   69262.25 руб.</t>
  </si>
  <si>
    <t>затрат на содержание жилого дома  Интернациональная, д.16 Б</t>
  </si>
  <si>
    <t>Общая площадь 8073.1 кв.м</t>
  </si>
  <si>
    <t>Плановые затраты по тарифу  107856.62 руб.</t>
  </si>
  <si>
    <t>затрат на содержание жилого дома  Интернациональная, д.19</t>
  </si>
  <si>
    <t>Общая площадь 11678.7 кв.м</t>
  </si>
  <si>
    <t>Плановые затраты по тарифу  156027.43 руб.</t>
  </si>
  <si>
    <t>затрат на содержание жилого дома  Интернациональная, д.22 к.1</t>
  </si>
  <si>
    <t>Общая площадь 3681.6 кв.м</t>
  </si>
  <si>
    <t>Плановые затраты по тарифу   49186.18 руб.</t>
  </si>
  <si>
    <t>затрат на содержание жилого дома  Интернациональная, д.25</t>
  </si>
  <si>
    <t>Общая площадь 3667 кв.м</t>
  </si>
  <si>
    <t>Плановые затраты по тарифу   48991.12 руб.</t>
  </si>
  <si>
    <t>затрат на содержание жилого дома  Интернациональная, д.25 к.1</t>
  </si>
  <si>
    <t>Общая площадь 3175.1 кв.м</t>
  </si>
  <si>
    <t>Скорректированный тариф на тех.обслуживание           10.88 руб.  без лифта с уборщицей</t>
  </si>
  <si>
    <t>Плановые затраты по тарифу   34545.09 руб.</t>
  </si>
  <si>
    <t>затрат на содержание жилого дома  Интернациональная, д.26</t>
  </si>
  <si>
    <t>Общая площадь 3630.6 кв.м</t>
  </si>
  <si>
    <t>Плановые затраты по тарифу   48504.82 руб.</t>
  </si>
  <si>
    <t>затрат на содержание жилого дома  Интернациональная, д.26 к.1</t>
  </si>
  <si>
    <t>Общая площадь 3125.9 кв.м</t>
  </si>
  <si>
    <t>Плановые затраты по тарифу   34009.79 руб.</t>
  </si>
  <si>
    <t>затрат на содержание жилого дома  Интернациональная, д.27 к.3</t>
  </si>
  <si>
    <t>Общая площадь 3178.1 кв.м</t>
  </si>
  <si>
    <t>Плановые затраты по тарифу   34577.73 руб.</t>
  </si>
  <si>
    <t>затрат на содержание жилого дома  Интернациональная, д.27 к.4</t>
  </si>
  <si>
    <t>Общая площадь 3144.9 кв.м</t>
  </si>
  <si>
    <t>Плановые затраты по тарифу   34216.51 руб.</t>
  </si>
  <si>
    <t>Затраты (год.), руб.</t>
  </si>
  <si>
    <t>Стоимость 1 кв.м., руб.</t>
  </si>
  <si>
    <t>за  2012 г.</t>
  </si>
  <si>
    <t>4131.66 руб.*1.55*20.2%*2.9 чел.</t>
  </si>
  <si>
    <t>4131.66 руб.*1.3*20.2%*3.6 чел.</t>
  </si>
  <si>
    <t>(1168*1.5/12мес.)* 28.35руб.*1.3</t>
  </si>
  <si>
    <t xml:space="preserve">Плановые накопления </t>
  </si>
  <si>
    <t>Налог при УСН</t>
  </si>
  <si>
    <t>4131.66 руб.*1.55*20.2%*2.6 чел.</t>
  </si>
  <si>
    <t>4131.66 руб.*1.3*20.2%*3.7 чел.</t>
  </si>
  <si>
    <t>(1084*1.5/12мес.)* 28.35руб.*1.3</t>
  </si>
  <si>
    <t>4131.66 руб.*1.55*20.2%*3.2 чел.</t>
  </si>
  <si>
    <t>4131.66 руб.*1.3*20.2%*1.2 чел.</t>
  </si>
  <si>
    <t>(859*1.5/12мес.)* 28.35руб.*1.3</t>
  </si>
  <si>
    <t>4131.66 руб.*1.55*20.2%*0.5 чел.</t>
  </si>
  <si>
    <t>4131.66 руб.*1.3*20.2%*0.3 чел.</t>
  </si>
  <si>
    <t>(67*1.5/12мес.)* 28.35руб.*1.3</t>
  </si>
  <si>
    <t>4131.66 руб.*1.55*20.2%*2.5 чел.</t>
  </si>
  <si>
    <t>4131.66 руб.*1.3*20.2%*2.5 чел.</t>
  </si>
  <si>
    <t>(784*1.5/12мес.)* 28.35руб.*1.3</t>
  </si>
  <si>
    <t>4131.66 руб.*1.55*20.2%*2 чел.</t>
  </si>
  <si>
    <t>4131.66 руб.*1.3*20.2%*1 чел.</t>
  </si>
  <si>
    <t>(372*1.5/12мес.)* 28.35руб.*1.3</t>
  </si>
  <si>
    <t>4131.66 руб.*1.55*20.2%*1.5 чел.</t>
  </si>
  <si>
    <t>4131.66 руб.*1.3*20.2%*1.3 чел.</t>
  </si>
  <si>
    <t>(558*1.5/12мес.)* 28.35руб.*1.3</t>
  </si>
  <si>
    <t>4131.66 руб.*1.55*20.2%*1.4 чел.</t>
  </si>
  <si>
    <t>4131.66 руб.*1.3*20.2%*0.9 чел.</t>
  </si>
  <si>
    <t>(224*1.5/12мес.)* 28.35руб.*1.3</t>
  </si>
  <si>
    <t>4131.66 руб.*1.55*20.2%*2.1 чел.</t>
  </si>
  <si>
    <t>4131.66 руб.*1.3*20.2%*1.1 чел.</t>
  </si>
  <si>
    <t>(355*1.5/12мес.)* 28.35руб.*1.3</t>
  </si>
  <si>
    <t>4131.66 руб.*1.55*20.2%*1.7 чел.</t>
  </si>
  <si>
    <t>4131.66 руб.*1.3*20.2%*2 чел.</t>
  </si>
  <si>
    <t>(524*1.5/12мес.)* 28.35руб.*1.3</t>
  </si>
  <si>
    <t>4131.66 руб.*1.55*20.2%*0.3 чел.</t>
  </si>
  <si>
    <t>4131.66 руб.*1.3*20.2%*0.6 чел.</t>
  </si>
  <si>
    <t>(131*1.5/12мес.)* 28.35руб.*1.3</t>
  </si>
  <si>
    <t>(167*1.5/12мес.)* 28.35руб.*1.3</t>
  </si>
  <si>
    <t>4131.66 руб.*1.55*20.2%*1.1 чел.</t>
  </si>
  <si>
    <t>4131.66 руб.*1.3*20.2%*0.4 чел.</t>
  </si>
  <si>
    <t>(142*1.5/12мес.)* 28.35руб.*1.3</t>
  </si>
  <si>
    <t>4131.66 руб.*1.55*20.2%*0.6 чел.</t>
  </si>
  <si>
    <t>(168*1.5/12мес.)* 28.35руб.*1.3</t>
  </si>
  <si>
    <t>4131.66 руб.*1.55*20.2%*1.3 чел.</t>
  </si>
  <si>
    <t>(152*1.5/12мес.)* 28.35руб.*1.3</t>
  </si>
  <si>
    <t>4131.66 руб.*1.55*20.2%*1 чел.</t>
  </si>
  <si>
    <t>(149*1.5/12мес.)* 28.35руб.*1.3</t>
  </si>
  <si>
    <t>(163*1.5/12мес.)* 28.35руб.*1.3</t>
  </si>
  <si>
    <t>Расходы на управление ЖСК</t>
  </si>
  <si>
    <t>е) прочие(аварийная служба, техобслуживание,ВДГО,дератизация, дезинфекция)</t>
  </si>
  <si>
    <t xml:space="preserve">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</si>
</sst>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1"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4" borderId="0" applyNumberFormat="0" applyBorder="0" applyAlignment="0" applyProtection="0"/>
    <xf numFmtId="0" fontId="20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4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2" borderId="0" applyNumberFormat="0" applyBorder="0" applyAlignment="0" applyProtection="0"/>
    <xf numFmtId="0" fontId="19" fillId="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2" borderId="0" applyNumberFormat="0" applyBorder="0" applyAlignment="0" applyProtection="0"/>
    <xf numFmtId="0" fontId="19" fillId="8" borderId="0" applyNumberFormat="0" applyBorder="0" applyAlignment="0" applyProtection="0"/>
    <xf numFmtId="0" fontId="13" fillId="3" borderId="1" applyNumberFormat="0" applyAlignment="0" applyProtection="0"/>
    <xf numFmtId="0" fontId="14" fillId="5" borderId="2" applyNumberFormat="0" applyAlignment="0" applyProtection="0"/>
    <xf numFmtId="0" fontId="15" fillId="5" borderId="1" applyNumberFormat="0" applyAlignment="0" applyProtection="0"/>
    <xf numFmtId="0" fontId="4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7" fillId="11" borderId="7" applyNumberFormat="0" applyAlignment="0" applyProtection="0"/>
    <xf numFmtId="0" fontId="6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10" borderId="8" applyNumberFormat="0" applyFont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/>
    </xf>
    <xf numFmtId="1" fontId="2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1" fontId="2" fillId="0" borderId="15" xfId="0" applyNumberFormat="1" applyFont="1" applyBorder="1" applyAlignment="1">
      <alignment horizontal="right" vertical="center"/>
    </xf>
    <xf numFmtId="2" fontId="2" fillId="0" borderId="15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wrapText="1"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2" fontId="3" fillId="0" borderId="18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2" fillId="0" borderId="14" xfId="0" applyFont="1" applyBorder="1" applyAlignment="1">
      <alignment horizontal="right"/>
    </xf>
    <xf numFmtId="2" fontId="2" fillId="0" borderId="14" xfId="0" applyNumberFormat="1" applyFont="1" applyBorder="1" applyAlignment="1">
      <alignment horizontal="right"/>
    </xf>
    <xf numFmtId="0" fontId="3" fillId="0" borderId="18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left"/>
    </xf>
    <xf numFmtId="2" fontId="3" fillId="0" borderId="14" xfId="0" applyNumberFormat="1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2" fontId="3" fillId="0" borderId="18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3" fillId="0" borderId="18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46">
      <selection activeCell="G55" sqref="G55"/>
    </sheetView>
  </sheetViews>
  <sheetFormatPr defaultColWidth="10.33203125" defaultRowHeight="11.25"/>
  <cols>
    <col min="1" max="1" width="7.83203125" style="0" customWidth="1"/>
    <col min="2" max="2" width="58.16015625" style="1" customWidth="1"/>
    <col min="3" max="3" width="9" style="0" customWidth="1"/>
    <col min="4" max="4" width="19.66015625" style="0" customWidth="1"/>
    <col min="5" max="5" width="18.66015625" style="0" customWidth="1"/>
    <col min="6" max="6" width="13.33203125" style="0" customWidth="1"/>
  </cols>
  <sheetData>
    <row r="1" spans="1:4" ht="15">
      <c r="A1" s="40" t="s">
        <v>0</v>
      </c>
      <c r="B1" s="40"/>
      <c r="C1" s="40"/>
      <c r="D1" s="40"/>
    </row>
    <row r="2" spans="1:4" s="2" customFormat="1" ht="12.75">
      <c r="A2" s="41" t="s">
        <v>102</v>
      </c>
      <c r="B2" s="41"/>
      <c r="C2" s="41"/>
      <c r="D2" s="41"/>
    </row>
    <row r="3" spans="1:4" ht="13.5" customHeight="1">
      <c r="A3" s="42" t="s">
        <v>107</v>
      </c>
      <c r="B3" s="42"/>
      <c r="C3" s="42"/>
      <c r="D3" s="42"/>
    </row>
    <row r="4" ht="12.75">
      <c r="A4" s="3" t="s">
        <v>103</v>
      </c>
    </row>
    <row r="5" ht="12.75">
      <c r="A5" s="3" t="s">
        <v>91</v>
      </c>
    </row>
    <row r="6" ht="13.5" thickBot="1">
      <c r="A6" s="4" t="s">
        <v>104</v>
      </c>
    </row>
    <row r="7" spans="1:4" ht="11.25" customHeight="1">
      <c r="A7" s="5" t="s">
        <v>5</v>
      </c>
      <c r="B7" s="6" t="s">
        <v>6</v>
      </c>
      <c r="C7" s="7" t="s">
        <v>7</v>
      </c>
      <c r="D7" s="8">
        <v>163</v>
      </c>
    </row>
    <row r="8" spans="1:4" ht="10.5" customHeight="1">
      <c r="A8" s="9" t="s">
        <v>8</v>
      </c>
      <c r="B8" s="10" t="s">
        <v>9</v>
      </c>
      <c r="C8" s="11" t="s">
        <v>10</v>
      </c>
      <c r="D8" s="12">
        <v>0</v>
      </c>
    </row>
    <row r="9" spans="1:4" ht="10.5" customHeight="1">
      <c r="A9" s="9" t="s">
        <v>11</v>
      </c>
      <c r="B9" s="10" t="s">
        <v>12</v>
      </c>
      <c r="C9" s="11" t="s">
        <v>7</v>
      </c>
      <c r="D9" s="14">
        <v>0.6</v>
      </c>
    </row>
    <row r="10" spans="1:4" ht="10.5" customHeight="1">
      <c r="A10" s="9" t="s">
        <v>13</v>
      </c>
      <c r="B10" s="10" t="s">
        <v>14</v>
      </c>
      <c r="C10" s="11" t="s">
        <v>7</v>
      </c>
      <c r="D10" s="14">
        <v>1.4</v>
      </c>
    </row>
    <row r="11" spans="1:4" ht="10.5" customHeight="1">
      <c r="A11" s="9" t="s">
        <v>15</v>
      </c>
      <c r="B11" s="10" t="s">
        <v>16</v>
      </c>
      <c r="C11" s="11" t="s">
        <v>7</v>
      </c>
      <c r="D11" s="14">
        <v>0.4</v>
      </c>
    </row>
    <row r="12" spans="1:4" ht="10.5" customHeight="1">
      <c r="A12" s="9" t="s">
        <v>17</v>
      </c>
      <c r="B12" s="10" t="s">
        <v>18</v>
      </c>
      <c r="C12" s="11" t="s">
        <v>19</v>
      </c>
      <c r="D12" s="14">
        <v>1124.5</v>
      </c>
    </row>
    <row r="13" spans="1:4" ht="12.75">
      <c r="A13" s="9" t="s">
        <v>20</v>
      </c>
      <c r="B13" s="10" t="s">
        <v>21</v>
      </c>
      <c r="C13" s="11" t="s">
        <v>19</v>
      </c>
      <c r="D13" s="12">
        <v>0</v>
      </c>
    </row>
    <row r="14" spans="1:4" ht="10.5" customHeight="1">
      <c r="A14" s="9" t="s">
        <v>22</v>
      </c>
      <c r="B14" s="10" t="s">
        <v>23</v>
      </c>
      <c r="C14" s="11" t="s">
        <v>19</v>
      </c>
      <c r="D14" s="12">
        <v>5766</v>
      </c>
    </row>
    <row r="15" spans="1:4" ht="12.75">
      <c r="A15" s="9" t="s">
        <v>24</v>
      </c>
      <c r="B15" s="10" t="s">
        <v>25</v>
      </c>
      <c r="C15" s="11" t="s">
        <v>19</v>
      </c>
      <c r="D15" s="14">
        <v>338.6</v>
      </c>
    </row>
    <row r="16" spans="1:4" ht="10.5" customHeight="1" thickBot="1">
      <c r="A16" s="15"/>
      <c r="B16" s="16"/>
      <c r="C16" s="17"/>
      <c r="D16" s="17"/>
    </row>
    <row r="17" spans="1:6" s="1" customFormat="1" ht="24.75" customHeight="1" thickBot="1">
      <c r="A17" s="18" t="s">
        <v>26</v>
      </c>
      <c r="B17" s="18" t="s">
        <v>27</v>
      </c>
      <c r="C17" s="18" t="s">
        <v>28</v>
      </c>
      <c r="D17" s="18" t="s">
        <v>29</v>
      </c>
      <c r="E17" s="18" t="s">
        <v>105</v>
      </c>
      <c r="F17" s="18" t="s">
        <v>106</v>
      </c>
    </row>
    <row r="18" spans="1:6" ht="13.5" thickBot="1">
      <c r="A18" s="19" t="s">
        <v>5</v>
      </c>
      <c r="B18" s="20" t="s">
        <v>30</v>
      </c>
      <c r="C18" s="21"/>
      <c r="D18" s="22">
        <v>7321.41</v>
      </c>
      <c r="E18" s="22">
        <f>D18*12</f>
        <v>87856.92</v>
      </c>
      <c r="F18" s="22">
        <f>D18/3144.9</f>
        <v>2.3280263283411236</v>
      </c>
    </row>
    <row r="19" spans="1:6" ht="12.75">
      <c r="A19" s="11"/>
      <c r="B19" s="10" t="s">
        <v>31</v>
      </c>
      <c r="C19" s="11" t="s">
        <v>32</v>
      </c>
      <c r="D19" s="23">
        <v>820.88</v>
      </c>
      <c r="E19" s="23">
        <f aca="true" t="shared" si="0" ref="E19:E49">D19*12</f>
        <v>9850.56</v>
      </c>
      <c r="F19" s="23">
        <f aca="true" t="shared" si="1" ref="F19:F49">D19/3144.9</f>
        <v>0.26101942828070845</v>
      </c>
    </row>
    <row r="20" spans="1:6" ht="12.75">
      <c r="A20" s="11"/>
      <c r="B20" s="10" t="s">
        <v>33</v>
      </c>
      <c r="C20" s="11" t="s">
        <v>32</v>
      </c>
      <c r="D20" s="23">
        <v>1724.28</v>
      </c>
      <c r="E20" s="23">
        <f t="shared" si="0"/>
        <v>20691.36</v>
      </c>
      <c r="F20" s="23">
        <f t="shared" si="1"/>
        <v>0.5482781646475245</v>
      </c>
    </row>
    <row r="21" spans="1:6" ht="12.75">
      <c r="A21" s="11"/>
      <c r="B21" s="10" t="s">
        <v>34</v>
      </c>
      <c r="C21" s="11" t="s">
        <v>32</v>
      </c>
      <c r="D21" s="23">
        <v>1785.39</v>
      </c>
      <c r="E21" s="23">
        <f t="shared" si="0"/>
        <v>21424.68</v>
      </c>
      <c r="F21" s="23">
        <f t="shared" si="1"/>
        <v>0.5677096251073166</v>
      </c>
    </row>
    <row r="22" spans="1:6" ht="12.75">
      <c r="A22" s="11"/>
      <c r="B22" s="10" t="s">
        <v>35</v>
      </c>
      <c r="C22" s="11" t="s">
        <v>32</v>
      </c>
      <c r="D22" s="23">
        <v>1827.19</v>
      </c>
      <c r="E22" s="23">
        <f t="shared" si="0"/>
        <v>21926.28</v>
      </c>
      <c r="F22" s="23">
        <f t="shared" si="1"/>
        <v>0.5810009857229165</v>
      </c>
    </row>
    <row r="23" spans="1:6" ht="12.75">
      <c r="A23" s="11"/>
      <c r="B23" s="10" t="s">
        <v>36</v>
      </c>
      <c r="C23" s="11" t="s">
        <v>32</v>
      </c>
      <c r="D23" s="27">
        <v>136.44</v>
      </c>
      <c r="E23" s="23">
        <f t="shared" si="0"/>
        <v>1637.28</v>
      </c>
      <c r="F23" s="23">
        <f t="shared" si="1"/>
        <v>0.04338452732996279</v>
      </c>
    </row>
    <row r="24" spans="1:7" ht="13.5" thickBot="1">
      <c r="A24" s="11"/>
      <c r="B24" s="10" t="s">
        <v>37</v>
      </c>
      <c r="C24" s="11" t="s">
        <v>32</v>
      </c>
      <c r="D24" s="23">
        <v>1027.23</v>
      </c>
      <c r="E24" s="23">
        <f t="shared" si="0"/>
        <v>12326.76</v>
      </c>
      <c r="F24" s="23">
        <f t="shared" si="1"/>
        <v>0.32663359725269486</v>
      </c>
      <c r="G24" s="37"/>
    </row>
    <row r="25" spans="1:6" ht="13.5" thickBot="1">
      <c r="A25" s="19" t="s">
        <v>8</v>
      </c>
      <c r="B25" s="20" t="s">
        <v>38</v>
      </c>
      <c r="C25" s="21"/>
      <c r="D25" s="22">
        <v>14041.84</v>
      </c>
      <c r="E25" s="22">
        <f t="shared" si="0"/>
        <v>168502.08000000002</v>
      </c>
      <c r="F25" s="22">
        <f t="shared" si="1"/>
        <v>4.464955960443893</v>
      </c>
    </row>
    <row r="26" spans="1:6" ht="12.75">
      <c r="A26" s="24"/>
      <c r="B26" s="25" t="s">
        <v>39</v>
      </c>
      <c r="C26" s="11"/>
      <c r="D26" s="26"/>
      <c r="E26" s="26"/>
      <c r="F26" s="26"/>
    </row>
    <row r="27" spans="1:6" ht="12.75">
      <c r="A27" s="24"/>
      <c r="B27" s="10" t="s">
        <v>131</v>
      </c>
      <c r="C27" s="11" t="s">
        <v>32</v>
      </c>
      <c r="D27" s="27">
        <v>10776.77</v>
      </c>
      <c r="E27" s="27">
        <f t="shared" si="0"/>
        <v>129321.24</v>
      </c>
      <c r="F27" s="27">
        <f t="shared" si="1"/>
        <v>3.4267448885497154</v>
      </c>
    </row>
    <row r="28" spans="1:6" ht="12.75">
      <c r="A28" s="24"/>
      <c r="B28" s="25" t="s">
        <v>40</v>
      </c>
      <c r="C28" s="11"/>
      <c r="D28" s="26"/>
      <c r="E28" s="26"/>
      <c r="F28" s="26"/>
    </row>
    <row r="29" spans="1:6" ht="12.75">
      <c r="A29" s="24"/>
      <c r="B29" s="10" t="s">
        <v>145</v>
      </c>
      <c r="C29" s="11" t="s">
        <v>32</v>
      </c>
      <c r="D29" s="27">
        <v>2582.45</v>
      </c>
      <c r="E29" s="27">
        <f t="shared" si="0"/>
        <v>30989.399999999998</v>
      </c>
      <c r="F29" s="27">
        <f t="shared" si="1"/>
        <v>0.8211548856879392</v>
      </c>
    </row>
    <row r="30" spans="1:6" ht="12.75">
      <c r="A30" s="24"/>
      <c r="B30" s="25" t="s">
        <v>41</v>
      </c>
      <c r="C30" s="11"/>
      <c r="D30" s="26"/>
      <c r="E30" s="26"/>
      <c r="F30" s="26"/>
    </row>
    <row r="31" spans="1:6" ht="12.75">
      <c r="A31" s="24"/>
      <c r="B31" s="10" t="s">
        <v>42</v>
      </c>
      <c r="C31" s="11" t="s">
        <v>32</v>
      </c>
      <c r="D31" s="26" t="s">
        <v>43</v>
      </c>
      <c r="E31" s="26"/>
      <c r="F31" s="26"/>
    </row>
    <row r="32" spans="1:6" ht="12.75">
      <c r="A32" s="24"/>
      <c r="B32" s="10" t="s">
        <v>44</v>
      </c>
      <c r="C32" s="11" t="s">
        <v>32</v>
      </c>
      <c r="D32" s="27">
        <v>443.6</v>
      </c>
      <c r="E32" s="27">
        <f t="shared" si="0"/>
        <v>5323.200000000001</v>
      </c>
      <c r="F32" s="27">
        <f t="shared" si="1"/>
        <v>0.14105376959521765</v>
      </c>
    </row>
    <row r="33" spans="1:6" ht="13.5" thickBot="1">
      <c r="A33" s="24"/>
      <c r="B33" s="10" t="s">
        <v>45</v>
      </c>
      <c r="C33" s="11" t="s">
        <v>32</v>
      </c>
      <c r="D33" s="27">
        <v>239.01</v>
      </c>
      <c r="E33" s="27">
        <f t="shared" si="0"/>
        <v>2868.12</v>
      </c>
      <c r="F33" s="27">
        <f t="shared" si="1"/>
        <v>0.07599923685967756</v>
      </c>
    </row>
    <row r="34" spans="1:6" ht="13.5" thickBot="1">
      <c r="A34" s="19" t="s">
        <v>11</v>
      </c>
      <c r="B34" s="20" t="s">
        <v>46</v>
      </c>
      <c r="C34" s="21"/>
      <c r="D34" s="22">
        <v>4998.3</v>
      </c>
      <c r="E34" s="22">
        <f t="shared" si="0"/>
        <v>59979.600000000006</v>
      </c>
      <c r="F34" s="22">
        <f t="shared" si="1"/>
        <v>1.5893351139940857</v>
      </c>
    </row>
    <row r="35" spans="1:6" ht="12.75">
      <c r="A35" s="24"/>
      <c r="B35" s="10" t="s">
        <v>47</v>
      </c>
      <c r="C35" s="11" t="s">
        <v>32</v>
      </c>
      <c r="D35" s="27">
        <v>1732.58</v>
      </c>
      <c r="E35" s="27">
        <f t="shared" si="0"/>
        <v>20790.96</v>
      </c>
      <c r="F35" s="27">
        <f t="shared" si="1"/>
        <v>0.5509173582625838</v>
      </c>
    </row>
    <row r="36" spans="1:6" ht="12.75">
      <c r="A36" s="24"/>
      <c r="B36" s="10" t="s">
        <v>48</v>
      </c>
      <c r="C36" s="11"/>
      <c r="D36" s="26"/>
      <c r="E36" s="26"/>
      <c r="F36" s="26"/>
    </row>
    <row r="37" spans="1:6" ht="12.75">
      <c r="A37" s="24"/>
      <c r="B37" s="10" t="s">
        <v>153</v>
      </c>
      <c r="C37" s="11" t="s">
        <v>32</v>
      </c>
      <c r="D37" s="27">
        <v>750.92</v>
      </c>
      <c r="E37" s="27">
        <f t="shared" si="0"/>
        <v>9011.039999999999</v>
      </c>
      <c r="F37" s="27">
        <f t="shared" si="1"/>
        <v>0.2387738878819676</v>
      </c>
    </row>
    <row r="38" spans="1:6" ht="12.75">
      <c r="A38" s="24"/>
      <c r="B38" s="10" t="s">
        <v>49</v>
      </c>
      <c r="C38" s="11" t="s">
        <v>32</v>
      </c>
      <c r="D38" s="27">
        <v>2294.66</v>
      </c>
      <c r="E38" s="27">
        <f t="shared" si="0"/>
        <v>27535.92</v>
      </c>
      <c r="F38" s="27">
        <f t="shared" si="1"/>
        <v>0.7296448217749372</v>
      </c>
    </row>
    <row r="39" spans="1:6" ht="12.75">
      <c r="A39" s="24"/>
      <c r="B39" s="10" t="s">
        <v>50</v>
      </c>
      <c r="C39" s="11" t="s">
        <v>32</v>
      </c>
      <c r="D39" s="26" t="s">
        <v>43</v>
      </c>
      <c r="E39" s="27"/>
      <c r="F39" s="27"/>
    </row>
    <row r="40" spans="1:6" ht="12.75">
      <c r="A40" s="24"/>
      <c r="B40" s="10" t="s">
        <v>51</v>
      </c>
      <c r="C40" s="11" t="s">
        <v>32</v>
      </c>
      <c r="D40" s="26" t="s">
        <v>43</v>
      </c>
      <c r="E40" s="27"/>
      <c r="F40" s="27"/>
    </row>
    <row r="41" spans="1:6" ht="26.25" thickBot="1">
      <c r="A41" s="24"/>
      <c r="B41" s="10" t="s">
        <v>155</v>
      </c>
      <c r="C41" s="11" t="s">
        <v>32</v>
      </c>
      <c r="D41" s="27">
        <v>220.14</v>
      </c>
      <c r="E41" s="27">
        <f t="shared" si="0"/>
        <v>2641.68</v>
      </c>
      <c r="F41" s="27">
        <f t="shared" si="1"/>
        <v>0.06999904607459696</v>
      </c>
    </row>
    <row r="42" spans="1:6" ht="13.5" thickBot="1">
      <c r="A42" s="19"/>
      <c r="B42" s="28" t="s">
        <v>52</v>
      </c>
      <c r="C42" s="29" t="s">
        <v>32</v>
      </c>
      <c r="D42" s="22">
        <v>26361.54</v>
      </c>
      <c r="E42" s="22">
        <f t="shared" si="0"/>
        <v>316338.48</v>
      </c>
      <c r="F42" s="22">
        <f t="shared" si="1"/>
        <v>8.382314223027759</v>
      </c>
    </row>
    <row r="43" spans="1:6" ht="25.5">
      <c r="A43" s="30" t="s">
        <v>13</v>
      </c>
      <c r="B43" s="31" t="s">
        <v>53</v>
      </c>
      <c r="C43" s="32" t="s">
        <v>32</v>
      </c>
      <c r="D43" s="33">
        <v>1615.77</v>
      </c>
      <c r="E43" s="33">
        <f t="shared" si="0"/>
        <v>19389.239999999998</v>
      </c>
      <c r="F43" s="33">
        <f t="shared" si="1"/>
        <v>0.5137746828198034</v>
      </c>
    </row>
    <row r="44" spans="1:9" ht="12.75">
      <c r="A44" s="30" t="s">
        <v>15</v>
      </c>
      <c r="B44" s="31" t="s">
        <v>54</v>
      </c>
      <c r="C44" s="32" t="s">
        <v>32</v>
      </c>
      <c r="D44" s="33">
        <v>4201.66</v>
      </c>
      <c r="E44" s="33">
        <f t="shared" si="0"/>
        <v>50419.92</v>
      </c>
      <c r="F44" s="33">
        <f t="shared" si="1"/>
        <v>1.3360234029698876</v>
      </c>
      <c r="H44" s="38"/>
      <c r="I44" s="38"/>
    </row>
    <row r="45" spans="1:6" ht="13.5" thickBot="1">
      <c r="A45" s="30" t="s">
        <v>17</v>
      </c>
      <c r="B45" s="31" t="s">
        <v>154</v>
      </c>
      <c r="C45" s="32" t="s">
        <v>32</v>
      </c>
      <c r="D45" s="34">
        <v>1011.03</v>
      </c>
      <c r="E45" s="33">
        <f t="shared" si="0"/>
        <v>12132.36</v>
      </c>
      <c r="F45" s="34">
        <v>0.32</v>
      </c>
    </row>
    <row r="46" spans="1:6" ht="17.25" customHeight="1" thickBot="1">
      <c r="A46" s="19"/>
      <c r="B46" s="20" t="s">
        <v>55</v>
      </c>
      <c r="C46" s="35" t="s">
        <v>32</v>
      </c>
      <c r="D46" s="36">
        <v>33190.01</v>
      </c>
      <c r="E46" s="36">
        <f t="shared" si="0"/>
        <v>398280.12</v>
      </c>
      <c r="F46" s="36">
        <f t="shared" si="1"/>
        <v>10.553597888645108</v>
      </c>
    </row>
    <row r="47" spans="1:6" ht="14.25" customHeight="1">
      <c r="A47" s="30" t="s">
        <v>20</v>
      </c>
      <c r="B47" s="31" t="s">
        <v>111</v>
      </c>
      <c r="C47" s="32" t="s">
        <v>32</v>
      </c>
      <c r="D47" s="34" t="s">
        <v>43</v>
      </c>
      <c r="E47" s="34"/>
      <c r="F47" s="34"/>
    </row>
    <row r="48" spans="1:6" ht="15.75" customHeight="1" thickBot="1">
      <c r="A48" s="30" t="s">
        <v>22</v>
      </c>
      <c r="B48" s="31" t="s">
        <v>112</v>
      </c>
      <c r="C48" s="32" t="s">
        <v>32</v>
      </c>
      <c r="D48" s="33">
        <v>1026.5</v>
      </c>
      <c r="E48" s="33">
        <f t="shared" si="0"/>
        <v>12318</v>
      </c>
      <c r="F48" s="33">
        <f t="shared" si="1"/>
        <v>0.32640147540462333</v>
      </c>
    </row>
    <row r="49" spans="1:6" ht="13.5" thickBot="1">
      <c r="A49" s="19"/>
      <c r="B49" s="20" t="s">
        <v>52</v>
      </c>
      <c r="C49" s="35" t="s">
        <v>32</v>
      </c>
      <c r="D49" s="36">
        <v>34216.51</v>
      </c>
      <c r="E49" s="36">
        <f t="shared" si="0"/>
        <v>410598.12</v>
      </c>
      <c r="F49" s="36">
        <f t="shared" si="1"/>
        <v>10.879999364049732</v>
      </c>
    </row>
    <row r="50" ht="12.75">
      <c r="A50" s="2" t="s">
        <v>43</v>
      </c>
    </row>
  </sheetData>
  <sheetProtection/>
  <mergeCells count="3">
    <mergeCell ref="A1:D1"/>
    <mergeCell ref="A2:D2"/>
    <mergeCell ref="A3:D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29">
      <selection activeCell="G53" sqref="G53"/>
    </sheetView>
  </sheetViews>
  <sheetFormatPr defaultColWidth="10.33203125" defaultRowHeight="11.25"/>
  <cols>
    <col min="1" max="1" width="7.83203125" style="0" customWidth="1"/>
    <col min="2" max="2" width="58.16015625" style="1" customWidth="1"/>
    <col min="3" max="3" width="9" style="0" customWidth="1"/>
    <col min="4" max="4" width="19.66015625" style="0" customWidth="1"/>
    <col min="5" max="5" width="18.66015625" style="0" customWidth="1"/>
    <col min="6" max="6" width="23.16015625" style="0" customWidth="1"/>
  </cols>
  <sheetData>
    <row r="1" spans="1:4" ht="15">
      <c r="A1" s="40" t="s">
        <v>0</v>
      </c>
      <c r="B1" s="40"/>
      <c r="C1" s="40"/>
      <c r="D1" s="40"/>
    </row>
    <row r="2" spans="1:4" s="2" customFormat="1" ht="12.75">
      <c r="A2" s="41" t="s">
        <v>74</v>
      </c>
      <c r="B2" s="41"/>
      <c r="C2" s="41"/>
      <c r="D2" s="41"/>
    </row>
    <row r="3" spans="1:4" ht="13.5" customHeight="1">
      <c r="A3" s="42" t="s">
        <v>107</v>
      </c>
      <c r="B3" s="42"/>
      <c r="C3" s="42"/>
      <c r="D3" s="42"/>
    </row>
    <row r="4" ht="12.75">
      <c r="A4" s="3" t="s">
        <v>75</v>
      </c>
    </row>
    <row r="5" ht="12.75">
      <c r="A5" s="3" t="s">
        <v>3</v>
      </c>
    </row>
    <row r="6" ht="13.5" thickBot="1">
      <c r="A6" s="4" t="s">
        <v>76</v>
      </c>
    </row>
    <row r="7" spans="1:4" ht="11.25" customHeight="1">
      <c r="A7" s="5" t="s">
        <v>5</v>
      </c>
      <c r="B7" s="6" t="s">
        <v>6</v>
      </c>
      <c r="C7" s="7" t="s">
        <v>7</v>
      </c>
      <c r="D7" s="8">
        <v>224</v>
      </c>
    </row>
    <row r="8" spans="1:4" ht="10.5" customHeight="1">
      <c r="A8" s="9" t="s">
        <v>8</v>
      </c>
      <c r="B8" s="10" t="s">
        <v>9</v>
      </c>
      <c r="C8" s="11" t="s">
        <v>10</v>
      </c>
      <c r="D8" s="12">
        <v>3</v>
      </c>
    </row>
    <row r="9" spans="1:4" ht="10.5" customHeight="1">
      <c r="A9" s="9" t="s">
        <v>11</v>
      </c>
      <c r="B9" s="10" t="s">
        <v>12</v>
      </c>
      <c r="C9" s="11" t="s">
        <v>7</v>
      </c>
      <c r="D9" s="13">
        <v>1.45</v>
      </c>
    </row>
    <row r="10" spans="1:4" ht="10.5" customHeight="1">
      <c r="A10" s="9" t="s">
        <v>13</v>
      </c>
      <c r="B10" s="10" t="s">
        <v>14</v>
      </c>
      <c r="C10" s="11" t="s">
        <v>7</v>
      </c>
      <c r="D10" s="14">
        <v>1.4</v>
      </c>
    </row>
    <row r="11" spans="1:4" ht="10.5" customHeight="1">
      <c r="A11" s="9" t="s">
        <v>15</v>
      </c>
      <c r="B11" s="10" t="s">
        <v>16</v>
      </c>
      <c r="C11" s="11" t="s">
        <v>7</v>
      </c>
      <c r="D11" s="14">
        <v>0.9</v>
      </c>
    </row>
    <row r="12" spans="1:4" ht="10.5" customHeight="1">
      <c r="A12" s="9" t="s">
        <v>17</v>
      </c>
      <c r="B12" s="10" t="s">
        <v>18</v>
      </c>
      <c r="C12" s="11" t="s">
        <v>19</v>
      </c>
      <c r="D12" s="14">
        <v>1735.2</v>
      </c>
    </row>
    <row r="13" spans="1:4" ht="12.75">
      <c r="A13" s="9" t="s">
        <v>20</v>
      </c>
      <c r="B13" s="10" t="s">
        <v>21</v>
      </c>
      <c r="C13" s="11" t="s">
        <v>19</v>
      </c>
      <c r="D13" s="12">
        <v>0</v>
      </c>
    </row>
    <row r="14" spans="1:4" ht="10.5" customHeight="1">
      <c r="A14" s="9" t="s">
        <v>22</v>
      </c>
      <c r="B14" s="10" t="s">
        <v>23</v>
      </c>
      <c r="C14" s="11" t="s">
        <v>19</v>
      </c>
      <c r="D14" s="14">
        <v>2749.5</v>
      </c>
    </row>
    <row r="15" spans="1:4" ht="12.75">
      <c r="A15" s="9" t="s">
        <v>24</v>
      </c>
      <c r="B15" s="10" t="s">
        <v>25</v>
      </c>
      <c r="C15" s="11" t="s">
        <v>19</v>
      </c>
      <c r="D15" s="14">
        <v>863.7</v>
      </c>
    </row>
    <row r="16" spans="1:4" ht="10.5" customHeight="1" thickBot="1">
      <c r="A16" s="15"/>
      <c r="B16" s="16"/>
      <c r="C16" s="17"/>
      <c r="D16" s="17"/>
    </row>
    <row r="17" spans="1:6" s="1" customFormat="1" ht="24.75" customHeight="1" thickBot="1">
      <c r="A17" s="18" t="s">
        <v>26</v>
      </c>
      <c r="B17" s="18" t="s">
        <v>27</v>
      </c>
      <c r="C17" s="18" t="s">
        <v>28</v>
      </c>
      <c r="D17" s="18" t="s">
        <v>29</v>
      </c>
      <c r="E17" s="18" t="s">
        <v>105</v>
      </c>
      <c r="F17" s="18" t="s">
        <v>106</v>
      </c>
    </row>
    <row r="18" spans="1:6" ht="13.5" thickBot="1">
      <c r="A18" s="19" t="s">
        <v>5</v>
      </c>
      <c r="B18" s="20" t="s">
        <v>30</v>
      </c>
      <c r="C18" s="21"/>
      <c r="D18" s="22">
        <v>11746.13</v>
      </c>
      <c r="E18" s="22">
        <f>D18*12</f>
        <v>140953.56</v>
      </c>
      <c r="F18" s="22">
        <f>D18/5184.3</f>
        <v>2.265711860810524</v>
      </c>
    </row>
    <row r="19" spans="1:6" ht="12.75">
      <c r="A19" s="11"/>
      <c r="B19" s="10" t="s">
        <v>31</v>
      </c>
      <c r="C19" s="11" t="s">
        <v>32</v>
      </c>
      <c r="D19" s="23">
        <v>1168.5</v>
      </c>
      <c r="E19" s="23">
        <f aca="true" t="shared" si="0" ref="E19:E49">D19*12</f>
        <v>14022</v>
      </c>
      <c r="F19" s="23">
        <f aca="true" t="shared" si="1" ref="F19:F49">D19/5184.3</f>
        <v>0.2253920490712343</v>
      </c>
    </row>
    <row r="20" spans="1:6" ht="12.75">
      <c r="A20" s="11"/>
      <c r="B20" s="10" t="s">
        <v>33</v>
      </c>
      <c r="C20" s="11" t="s">
        <v>32</v>
      </c>
      <c r="D20" s="23">
        <v>2219.09</v>
      </c>
      <c r="E20" s="23">
        <f t="shared" si="0"/>
        <v>26629.08</v>
      </c>
      <c r="F20" s="23">
        <f t="shared" si="1"/>
        <v>0.4280404297590803</v>
      </c>
    </row>
    <row r="21" spans="1:6" ht="12.75">
      <c r="A21" s="11"/>
      <c r="B21" s="10" t="s">
        <v>34</v>
      </c>
      <c r="C21" s="11" t="s">
        <v>32</v>
      </c>
      <c r="D21" s="23">
        <v>3218.54</v>
      </c>
      <c r="E21" s="23">
        <f t="shared" si="0"/>
        <v>38622.479999999996</v>
      </c>
      <c r="F21" s="23">
        <f t="shared" si="1"/>
        <v>0.6208244121675057</v>
      </c>
    </row>
    <row r="22" spans="1:6" ht="12.75">
      <c r="A22" s="11"/>
      <c r="B22" s="10" t="s">
        <v>35</v>
      </c>
      <c r="C22" s="11" t="s">
        <v>32</v>
      </c>
      <c r="D22" s="23">
        <v>3012.08</v>
      </c>
      <c r="E22" s="23">
        <f t="shared" si="0"/>
        <v>36144.96</v>
      </c>
      <c r="F22" s="23">
        <f t="shared" si="1"/>
        <v>0.5810003279131223</v>
      </c>
    </row>
    <row r="23" spans="1:6" ht="12.75">
      <c r="A23" s="11"/>
      <c r="B23" s="10" t="s">
        <v>36</v>
      </c>
      <c r="C23" s="11" t="s">
        <v>32</v>
      </c>
      <c r="D23" s="27">
        <v>329.73</v>
      </c>
      <c r="E23" s="23">
        <f t="shared" si="0"/>
        <v>3956.76</v>
      </c>
      <c r="F23" s="23">
        <f t="shared" si="1"/>
        <v>0.063601643423413</v>
      </c>
    </row>
    <row r="24" spans="1:8" ht="13.5" thickBot="1">
      <c r="A24" s="11"/>
      <c r="B24" s="10" t="s">
        <v>37</v>
      </c>
      <c r="C24" s="11" t="s">
        <v>32</v>
      </c>
      <c r="D24" s="23">
        <v>1798.19</v>
      </c>
      <c r="E24" s="23">
        <f t="shared" si="0"/>
        <v>21578.28</v>
      </c>
      <c r="F24" s="23">
        <f t="shared" si="1"/>
        <v>0.3468529984761684</v>
      </c>
      <c r="H24" s="37"/>
    </row>
    <row r="25" spans="1:6" ht="13.5" thickBot="1">
      <c r="A25" s="19" t="s">
        <v>8</v>
      </c>
      <c r="B25" s="20" t="s">
        <v>38</v>
      </c>
      <c r="C25" s="21"/>
      <c r="D25" s="22">
        <v>17517.4</v>
      </c>
      <c r="E25" s="22">
        <f t="shared" si="0"/>
        <v>210208.80000000002</v>
      </c>
      <c r="F25" s="22">
        <f t="shared" si="1"/>
        <v>3.37893254634184</v>
      </c>
    </row>
    <row r="26" spans="1:6" ht="12.75">
      <c r="A26" s="24"/>
      <c r="B26" s="25" t="s">
        <v>39</v>
      </c>
      <c r="C26" s="11"/>
      <c r="D26" s="26"/>
      <c r="E26" s="26"/>
      <c r="F26" s="26"/>
    </row>
    <row r="27" spans="1:6" ht="12.75">
      <c r="A27" s="24"/>
      <c r="B27" s="10" t="s">
        <v>131</v>
      </c>
      <c r="C27" s="11" t="s">
        <v>32</v>
      </c>
      <c r="D27" s="27">
        <v>10776.77</v>
      </c>
      <c r="E27" s="27">
        <f t="shared" si="0"/>
        <v>129321.24</v>
      </c>
      <c r="F27" s="27">
        <f t="shared" si="1"/>
        <v>2.078731940667014</v>
      </c>
    </row>
    <row r="28" spans="1:6" ht="12.75">
      <c r="A28" s="24"/>
      <c r="B28" s="25" t="s">
        <v>40</v>
      </c>
      <c r="C28" s="11"/>
      <c r="D28" s="26"/>
      <c r="E28" s="26"/>
      <c r="F28" s="26"/>
    </row>
    <row r="29" spans="1:6" ht="12.75">
      <c r="A29" s="24"/>
      <c r="B29" s="10" t="s">
        <v>132</v>
      </c>
      <c r="C29" s="11" t="s">
        <v>32</v>
      </c>
      <c r="D29" s="27">
        <v>5810.52</v>
      </c>
      <c r="E29" s="27">
        <f t="shared" si="0"/>
        <v>69726.24</v>
      </c>
      <c r="F29" s="27">
        <f t="shared" si="1"/>
        <v>1.1207916208552746</v>
      </c>
    </row>
    <row r="30" spans="1:6" ht="12.75">
      <c r="A30" s="24"/>
      <c r="B30" s="25" t="s">
        <v>41</v>
      </c>
      <c r="C30" s="11"/>
      <c r="D30" s="26"/>
      <c r="E30" s="26"/>
      <c r="F30" s="26"/>
    </row>
    <row r="31" spans="1:6" ht="12.75">
      <c r="A31" s="24"/>
      <c r="B31" s="10" t="s">
        <v>42</v>
      </c>
      <c r="C31" s="11" t="s">
        <v>32</v>
      </c>
      <c r="D31" s="26" t="s">
        <v>43</v>
      </c>
      <c r="E31" s="26"/>
      <c r="F31" s="26"/>
    </row>
    <row r="32" spans="1:6" ht="12.75">
      <c r="A32" s="24"/>
      <c r="B32" s="10" t="s">
        <v>44</v>
      </c>
      <c r="C32" s="11" t="s">
        <v>32</v>
      </c>
      <c r="D32" s="27">
        <v>536.1</v>
      </c>
      <c r="E32" s="27">
        <f t="shared" si="0"/>
        <v>6433.200000000001</v>
      </c>
      <c r="F32" s="27">
        <f t="shared" si="1"/>
        <v>0.1034083675713211</v>
      </c>
    </row>
    <row r="33" spans="1:6" ht="13.5" thickBot="1">
      <c r="A33" s="24"/>
      <c r="B33" s="10" t="s">
        <v>45</v>
      </c>
      <c r="C33" s="11" t="s">
        <v>32</v>
      </c>
      <c r="D33" s="27">
        <v>394.01</v>
      </c>
      <c r="E33" s="27">
        <f t="shared" si="0"/>
        <v>4728.12</v>
      </c>
      <c r="F33" s="27">
        <f t="shared" si="1"/>
        <v>0.07600061724823023</v>
      </c>
    </row>
    <row r="34" spans="1:6" ht="13.5" thickBot="1">
      <c r="A34" s="19" t="s">
        <v>11</v>
      </c>
      <c r="B34" s="20" t="s">
        <v>46</v>
      </c>
      <c r="C34" s="21"/>
      <c r="D34" s="22">
        <v>27143.42</v>
      </c>
      <c r="E34" s="22">
        <f t="shared" si="0"/>
        <v>325721.04</v>
      </c>
      <c r="F34" s="22">
        <f t="shared" si="1"/>
        <v>5.235696236714696</v>
      </c>
    </row>
    <row r="35" spans="1:6" ht="12.75">
      <c r="A35" s="24"/>
      <c r="B35" s="10" t="s">
        <v>47</v>
      </c>
      <c r="C35" s="11" t="s">
        <v>32</v>
      </c>
      <c r="D35" s="27">
        <v>2856.12</v>
      </c>
      <c r="E35" s="27">
        <f t="shared" si="0"/>
        <v>34273.44</v>
      </c>
      <c r="F35" s="27">
        <f t="shared" si="1"/>
        <v>0.5509171922921127</v>
      </c>
    </row>
    <row r="36" spans="1:6" ht="12.75">
      <c r="A36" s="24"/>
      <c r="B36" s="10" t="s">
        <v>48</v>
      </c>
      <c r="C36" s="11"/>
      <c r="D36" s="26"/>
      <c r="E36" s="26"/>
      <c r="F36" s="26"/>
    </row>
    <row r="37" spans="1:6" ht="12.75">
      <c r="A37" s="24"/>
      <c r="B37" s="10" t="s">
        <v>133</v>
      </c>
      <c r="C37" s="11" t="s">
        <v>32</v>
      </c>
      <c r="D37" s="27">
        <v>1031.94</v>
      </c>
      <c r="E37" s="27">
        <f t="shared" si="0"/>
        <v>12383.28</v>
      </c>
      <c r="F37" s="27">
        <f t="shared" si="1"/>
        <v>0.19905098084601586</v>
      </c>
    </row>
    <row r="38" spans="1:6" ht="12.75">
      <c r="A38" s="24"/>
      <c r="B38" s="10" t="s">
        <v>49</v>
      </c>
      <c r="C38" s="11" t="s">
        <v>32</v>
      </c>
      <c r="D38" s="27">
        <v>9109.28</v>
      </c>
      <c r="E38" s="27">
        <f t="shared" si="0"/>
        <v>109311.36000000002</v>
      </c>
      <c r="F38" s="27">
        <f t="shared" si="1"/>
        <v>1.7570896745944486</v>
      </c>
    </row>
    <row r="39" spans="1:6" ht="12.75">
      <c r="A39" s="24"/>
      <c r="B39" s="10" t="s">
        <v>50</v>
      </c>
      <c r="C39" s="11" t="s">
        <v>32</v>
      </c>
      <c r="D39" s="27">
        <v>12806.09</v>
      </c>
      <c r="E39" s="27">
        <f t="shared" si="0"/>
        <v>153673.08000000002</v>
      </c>
      <c r="F39" s="27">
        <f t="shared" si="1"/>
        <v>2.470167621472523</v>
      </c>
    </row>
    <row r="40" spans="1:6" ht="12.75">
      <c r="A40" s="24"/>
      <c r="B40" s="10" t="s">
        <v>51</v>
      </c>
      <c r="C40" s="11" t="s">
        <v>32</v>
      </c>
      <c r="D40" s="27">
        <v>977.1</v>
      </c>
      <c r="E40" s="27">
        <f t="shared" si="0"/>
        <v>11725.2</v>
      </c>
      <c r="F40" s="27">
        <f t="shared" si="1"/>
        <v>0.18847288930038772</v>
      </c>
    </row>
    <row r="41" spans="1:6" ht="26.25" thickBot="1">
      <c r="A41" s="24"/>
      <c r="B41" s="10" t="s">
        <v>155</v>
      </c>
      <c r="C41" s="11" t="s">
        <v>32</v>
      </c>
      <c r="D41" s="27">
        <v>362.9</v>
      </c>
      <c r="E41" s="27">
        <f t="shared" si="0"/>
        <v>4354.799999999999</v>
      </c>
      <c r="F41" s="27">
        <f t="shared" si="1"/>
        <v>0.06999980710992805</v>
      </c>
    </row>
    <row r="42" spans="1:6" ht="13.5" thickBot="1">
      <c r="A42" s="19"/>
      <c r="B42" s="28" t="s">
        <v>52</v>
      </c>
      <c r="C42" s="29" t="s">
        <v>32</v>
      </c>
      <c r="D42" s="22">
        <v>56406.96</v>
      </c>
      <c r="E42" s="22">
        <f t="shared" si="0"/>
        <v>676883.52</v>
      </c>
      <c r="F42" s="22">
        <f t="shared" si="1"/>
        <v>10.880342572767779</v>
      </c>
    </row>
    <row r="43" spans="1:6" ht="25.5">
      <c r="A43" s="30" t="s">
        <v>13</v>
      </c>
      <c r="B43" s="31" t="s">
        <v>53</v>
      </c>
      <c r="C43" s="32" t="s">
        <v>32</v>
      </c>
      <c r="D43" s="33">
        <v>3312.04</v>
      </c>
      <c r="E43" s="33">
        <f t="shared" si="0"/>
        <v>39744.479999999996</v>
      </c>
      <c r="F43" s="33">
        <f t="shared" si="1"/>
        <v>0.6388596338946434</v>
      </c>
    </row>
    <row r="44" spans="1:6" ht="12.75">
      <c r="A44" s="30" t="s">
        <v>15</v>
      </c>
      <c r="B44" s="31" t="s">
        <v>54</v>
      </c>
      <c r="C44" s="32" t="s">
        <v>32</v>
      </c>
      <c r="D44" s="33">
        <v>7465.39</v>
      </c>
      <c r="E44" s="33">
        <f t="shared" si="0"/>
        <v>89584.68000000001</v>
      </c>
      <c r="F44" s="33">
        <f t="shared" si="1"/>
        <v>1.4399996142198561</v>
      </c>
    </row>
    <row r="45" spans="1:6" ht="13.5" thickBot="1">
      <c r="A45" s="30" t="s">
        <v>17</v>
      </c>
      <c r="B45" s="31" t="s">
        <v>154</v>
      </c>
      <c r="C45" s="32" t="s">
        <v>32</v>
      </c>
      <c r="D45" s="34" t="s">
        <v>43</v>
      </c>
      <c r="E45" s="34"/>
      <c r="F45" s="34"/>
    </row>
    <row r="46" spans="1:6" ht="17.25" customHeight="1" thickBot="1">
      <c r="A46" s="19"/>
      <c r="B46" s="20" t="s">
        <v>55</v>
      </c>
      <c r="C46" s="35" t="s">
        <v>32</v>
      </c>
      <c r="D46" s="36">
        <v>67184.38</v>
      </c>
      <c r="E46" s="36">
        <f t="shared" si="0"/>
        <v>806212.56</v>
      </c>
      <c r="F46" s="36">
        <f t="shared" si="1"/>
        <v>12.95919989198156</v>
      </c>
    </row>
    <row r="47" spans="1:6" ht="14.25" customHeight="1">
      <c r="A47" s="30" t="s">
        <v>20</v>
      </c>
      <c r="B47" s="31" t="s">
        <v>111</v>
      </c>
      <c r="C47" s="32" t="s">
        <v>32</v>
      </c>
      <c r="D47" s="34" t="s">
        <v>43</v>
      </c>
      <c r="E47" s="34"/>
      <c r="F47" s="34"/>
    </row>
    <row r="48" spans="1:6" ht="15.75" customHeight="1" thickBot="1">
      <c r="A48" s="30" t="s">
        <v>22</v>
      </c>
      <c r="B48" s="31" t="s">
        <v>112</v>
      </c>
      <c r="C48" s="32" t="s">
        <v>32</v>
      </c>
      <c r="D48" s="33">
        <v>2077.87</v>
      </c>
      <c r="E48" s="33">
        <f t="shared" si="0"/>
        <v>24934.44</v>
      </c>
      <c r="F48" s="33">
        <f t="shared" si="1"/>
        <v>0.4008004937985842</v>
      </c>
    </row>
    <row r="49" spans="1:6" ht="13.5" thickBot="1">
      <c r="A49" s="19"/>
      <c r="B49" s="20" t="s">
        <v>52</v>
      </c>
      <c r="C49" s="35" t="s">
        <v>32</v>
      </c>
      <c r="D49" s="36">
        <v>69262.25</v>
      </c>
      <c r="E49" s="36">
        <f t="shared" si="0"/>
        <v>831147</v>
      </c>
      <c r="F49" s="36">
        <f t="shared" si="1"/>
        <v>13.360000385780143</v>
      </c>
    </row>
    <row r="50" ht="12.75">
      <c r="A50" s="2" t="s">
        <v>43</v>
      </c>
    </row>
  </sheetData>
  <sheetProtection/>
  <mergeCells count="3">
    <mergeCell ref="A1:D1"/>
    <mergeCell ref="A2:D2"/>
    <mergeCell ref="A3:D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28">
      <selection activeCell="E53" sqref="E53"/>
    </sheetView>
  </sheetViews>
  <sheetFormatPr defaultColWidth="10.33203125" defaultRowHeight="11.25"/>
  <cols>
    <col min="1" max="1" width="7.83203125" style="0" customWidth="1"/>
    <col min="2" max="2" width="58.16015625" style="1" customWidth="1"/>
    <col min="3" max="3" width="9" style="0" customWidth="1"/>
    <col min="4" max="4" width="19.66015625" style="0" customWidth="1"/>
    <col min="5" max="5" width="18.66015625" style="0" customWidth="1"/>
    <col min="6" max="6" width="21.5" style="0" customWidth="1"/>
  </cols>
  <sheetData>
    <row r="1" spans="1:4" ht="15">
      <c r="A1" s="40" t="s">
        <v>0</v>
      </c>
      <c r="B1" s="40"/>
      <c r="C1" s="40"/>
      <c r="D1" s="40"/>
    </row>
    <row r="2" spans="1:4" s="2" customFormat="1" ht="12.75">
      <c r="A2" s="41" t="s">
        <v>71</v>
      </c>
      <c r="B2" s="41"/>
      <c r="C2" s="41"/>
      <c r="D2" s="41"/>
    </row>
    <row r="3" spans="1:4" ht="13.5" customHeight="1">
      <c r="A3" s="42" t="s">
        <v>107</v>
      </c>
      <c r="B3" s="42"/>
      <c r="C3" s="42"/>
      <c r="D3" s="42"/>
    </row>
    <row r="4" ht="12.75">
      <c r="A4" s="3" t="s">
        <v>72</v>
      </c>
    </row>
    <row r="5" ht="12.75">
      <c r="A5" s="3" t="s">
        <v>3</v>
      </c>
    </row>
    <row r="6" ht="13.5" thickBot="1">
      <c r="A6" s="4" t="s">
        <v>73</v>
      </c>
    </row>
    <row r="7" spans="1:4" ht="11.25" customHeight="1">
      <c r="A7" s="5" t="s">
        <v>5</v>
      </c>
      <c r="B7" s="6" t="s">
        <v>6</v>
      </c>
      <c r="C7" s="7" t="s">
        <v>7</v>
      </c>
      <c r="D7" s="8">
        <v>558</v>
      </c>
    </row>
    <row r="8" spans="1:4" ht="10.5" customHeight="1">
      <c r="A8" s="9" t="s">
        <v>8</v>
      </c>
      <c r="B8" s="10" t="s">
        <v>9</v>
      </c>
      <c r="C8" s="11" t="s">
        <v>10</v>
      </c>
      <c r="D8" s="12">
        <v>6</v>
      </c>
    </row>
    <row r="9" spans="1:4" ht="10.5" customHeight="1">
      <c r="A9" s="9" t="s">
        <v>11</v>
      </c>
      <c r="B9" s="10" t="s">
        <v>12</v>
      </c>
      <c r="C9" s="11" t="s">
        <v>7</v>
      </c>
      <c r="D9" s="13">
        <v>2.83</v>
      </c>
    </row>
    <row r="10" spans="1:4" ht="10.5" customHeight="1">
      <c r="A10" s="9" t="s">
        <v>13</v>
      </c>
      <c r="B10" s="10" t="s">
        <v>14</v>
      </c>
      <c r="C10" s="11" t="s">
        <v>7</v>
      </c>
      <c r="D10" s="14">
        <v>1.5</v>
      </c>
    </row>
    <row r="11" spans="1:4" ht="10.5" customHeight="1">
      <c r="A11" s="9" t="s">
        <v>15</v>
      </c>
      <c r="B11" s="10" t="s">
        <v>16</v>
      </c>
      <c r="C11" s="11" t="s">
        <v>7</v>
      </c>
      <c r="D11" s="14">
        <v>1.3</v>
      </c>
    </row>
    <row r="12" spans="1:4" ht="10.5" customHeight="1">
      <c r="A12" s="9" t="s">
        <v>17</v>
      </c>
      <c r="B12" s="10" t="s">
        <v>18</v>
      </c>
      <c r="C12" s="11" t="s">
        <v>19</v>
      </c>
      <c r="D12" s="12">
        <v>1043</v>
      </c>
    </row>
    <row r="13" spans="1:4" ht="12.75">
      <c r="A13" s="9" t="s">
        <v>20</v>
      </c>
      <c r="B13" s="10" t="s">
        <v>21</v>
      </c>
      <c r="C13" s="11" t="s">
        <v>19</v>
      </c>
      <c r="D13" s="12">
        <v>0</v>
      </c>
    </row>
    <row r="14" spans="1:4" ht="10.5" customHeight="1">
      <c r="A14" s="9" t="s">
        <v>22</v>
      </c>
      <c r="B14" s="10" t="s">
        <v>23</v>
      </c>
      <c r="C14" s="11" t="s">
        <v>19</v>
      </c>
      <c r="D14" s="12">
        <v>7630</v>
      </c>
    </row>
    <row r="15" spans="1:4" ht="12.75">
      <c r="A15" s="9" t="s">
        <v>24</v>
      </c>
      <c r="B15" s="10" t="s">
        <v>25</v>
      </c>
      <c r="C15" s="11" t="s">
        <v>19</v>
      </c>
      <c r="D15" s="14">
        <v>1236.5</v>
      </c>
    </row>
    <row r="16" spans="1:4" ht="10.5" customHeight="1" thickBot="1">
      <c r="A16" s="15"/>
      <c r="B16" s="16"/>
      <c r="C16" s="17"/>
      <c r="D16" s="17"/>
    </row>
    <row r="17" spans="1:6" s="1" customFormat="1" ht="24.75" customHeight="1" thickBot="1">
      <c r="A17" s="18" t="s">
        <v>26</v>
      </c>
      <c r="B17" s="18" t="s">
        <v>27</v>
      </c>
      <c r="C17" s="18" t="s">
        <v>28</v>
      </c>
      <c r="D17" s="18" t="s">
        <v>29</v>
      </c>
      <c r="E17" s="18" t="s">
        <v>105</v>
      </c>
      <c r="F17" s="18" t="s">
        <v>106</v>
      </c>
    </row>
    <row r="18" spans="1:6" ht="13.5" thickBot="1">
      <c r="A18" s="19" t="s">
        <v>5</v>
      </c>
      <c r="B18" s="20" t="s">
        <v>30</v>
      </c>
      <c r="C18" s="21"/>
      <c r="D18" s="22">
        <v>36959.82</v>
      </c>
      <c r="E18" s="22">
        <f>D18*12</f>
        <v>443517.83999999997</v>
      </c>
      <c r="F18" s="22">
        <f>D18/11356.3</f>
        <v>3.254565307362433</v>
      </c>
    </row>
    <row r="19" spans="1:6" ht="12.75">
      <c r="A19" s="11"/>
      <c r="B19" s="10" t="s">
        <v>31</v>
      </c>
      <c r="C19" s="11" t="s">
        <v>32</v>
      </c>
      <c r="D19" s="23">
        <v>13642.22</v>
      </c>
      <c r="E19" s="23">
        <f aca="true" t="shared" si="0" ref="E19:E49">D19*12</f>
        <v>163706.63999999998</v>
      </c>
      <c r="F19" s="23">
        <f aca="true" t="shared" si="1" ref="F19:F49">D19/11356.3</f>
        <v>1.2012909134137</v>
      </c>
    </row>
    <row r="20" spans="1:6" ht="12.75">
      <c r="A20" s="11"/>
      <c r="B20" s="10" t="s">
        <v>33</v>
      </c>
      <c r="C20" s="11" t="s">
        <v>32</v>
      </c>
      <c r="D20" s="23">
        <v>5165.57</v>
      </c>
      <c r="E20" s="23">
        <f t="shared" si="0"/>
        <v>61986.84</v>
      </c>
      <c r="F20" s="23">
        <f t="shared" si="1"/>
        <v>0.4548638200822451</v>
      </c>
    </row>
    <row r="21" spans="1:6" ht="12.75">
      <c r="A21" s="11"/>
      <c r="B21" s="10" t="s">
        <v>34</v>
      </c>
      <c r="C21" s="11" t="s">
        <v>32</v>
      </c>
      <c r="D21" s="23">
        <v>7050.27</v>
      </c>
      <c r="E21" s="23">
        <f t="shared" si="0"/>
        <v>84603.24</v>
      </c>
      <c r="F21" s="23">
        <f t="shared" si="1"/>
        <v>0.6208245643387371</v>
      </c>
    </row>
    <row r="22" spans="1:6" ht="12.75">
      <c r="A22" s="11"/>
      <c r="B22" s="10" t="s">
        <v>35</v>
      </c>
      <c r="C22" s="11" t="s">
        <v>32</v>
      </c>
      <c r="D22" s="23">
        <v>6598.01</v>
      </c>
      <c r="E22" s="23">
        <f t="shared" si="0"/>
        <v>79176.12</v>
      </c>
      <c r="F22" s="23">
        <f t="shared" si="1"/>
        <v>0.5809999735829452</v>
      </c>
    </row>
    <row r="23" spans="1:6" ht="12.75">
      <c r="A23" s="11"/>
      <c r="B23" s="10" t="s">
        <v>36</v>
      </c>
      <c r="C23" s="11" t="s">
        <v>32</v>
      </c>
      <c r="D23" s="27">
        <v>643.54</v>
      </c>
      <c r="E23" s="23">
        <f t="shared" si="0"/>
        <v>7722.48</v>
      </c>
      <c r="F23" s="23">
        <f t="shared" si="1"/>
        <v>0.056668104928541865</v>
      </c>
    </row>
    <row r="24" spans="1:6" ht="13.5" thickBot="1">
      <c r="A24" s="11"/>
      <c r="B24" s="10" t="s">
        <v>37</v>
      </c>
      <c r="C24" s="11" t="s">
        <v>32</v>
      </c>
      <c r="D24" s="23">
        <v>3860.21</v>
      </c>
      <c r="E24" s="23">
        <f t="shared" si="0"/>
        <v>46322.520000000004</v>
      </c>
      <c r="F24" s="23">
        <f t="shared" si="1"/>
        <v>0.3399179310162641</v>
      </c>
    </row>
    <row r="25" spans="1:6" ht="13.5" thickBot="1">
      <c r="A25" s="19" t="s">
        <v>8</v>
      </c>
      <c r="B25" s="20" t="s">
        <v>38</v>
      </c>
      <c r="C25" s="21"/>
      <c r="D25" s="22">
        <v>21439.09</v>
      </c>
      <c r="E25" s="22">
        <f t="shared" si="0"/>
        <v>257269.08000000002</v>
      </c>
      <c r="F25" s="22">
        <f t="shared" si="1"/>
        <v>1.887858721590659</v>
      </c>
    </row>
    <row r="26" spans="1:6" ht="12.75">
      <c r="A26" s="24"/>
      <c r="B26" s="25" t="s">
        <v>39</v>
      </c>
      <c r="C26" s="11"/>
      <c r="D26" s="26"/>
      <c r="E26" s="26"/>
      <c r="F26" s="26"/>
    </row>
    <row r="27" spans="1:6" ht="12.75">
      <c r="A27" s="24"/>
      <c r="B27" s="10" t="s">
        <v>128</v>
      </c>
      <c r="C27" s="11" t="s">
        <v>32</v>
      </c>
      <c r="D27" s="27">
        <v>11546.54</v>
      </c>
      <c r="E27" s="27">
        <f t="shared" si="0"/>
        <v>138558.48</v>
      </c>
      <c r="F27" s="27">
        <f t="shared" si="1"/>
        <v>1.016751935049268</v>
      </c>
    </row>
    <row r="28" spans="1:6" ht="12.75">
      <c r="A28" s="24"/>
      <c r="B28" s="25" t="s">
        <v>40</v>
      </c>
      <c r="C28" s="11"/>
      <c r="D28" s="26"/>
      <c r="E28" s="26"/>
      <c r="F28" s="26"/>
    </row>
    <row r="29" spans="1:6" ht="12.75">
      <c r="A29" s="24"/>
      <c r="B29" s="10" t="s">
        <v>129</v>
      </c>
      <c r="C29" s="11" t="s">
        <v>32</v>
      </c>
      <c r="D29" s="27">
        <v>8392.97</v>
      </c>
      <c r="E29" s="27">
        <f t="shared" si="0"/>
        <v>100715.63999999998</v>
      </c>
      <c r="F29" s="27">
        <f t="shared" si="1"/>
        <v>0.7390584961651242</v>
      </c>
    </row>
    <row r="30" spans="1:6" ht="12.75">
      <c r="A30" s="24"/>
      <c r="B30" s="25" t="s">
        <v>41</v>
      </c>
      <c r="C30" s="11"/>
      <c r="D30" s="26"/>
      <c r="E30" s="26"/>
      <c r="F30" s="26"/>
    </row>
    <row r="31" spans="1:6" ht="12.75">
      <c r="A31" s="24"/>
      <c r="B31" s="10" t="s">
        <v>42</v>
      </c>
      <c r="C31" s="11" t="s">
        <v>32</v>
      </c>
      <c r="D31" s="26" t="s">
        <v>43</v>
      </c>
      <c r="E31" s="26"/>
      <c r="F31" s="26"/>
    </row>
    <row r="32" spans="1:6" ht="12.75">
      <c r="A32" s="24"/>
      <c r="B32" s="10" t="s">
        <v>44</v>
      </c>
      <c r="C32" s="11" t="s">
        <v>32</v>
      </c>
      <c r="D32" s="27">
        <v>636.5</v>
      </c>
      <c r="E32" s="27">
        <f t="shared" si="0"/>
        <v>7638</v>
      </c>
      <c r="F32" s="27">
        <f t="shared" si="1"/>
        <v>0.05604818470804752</v>
      </c>
    </row>
    <row r="33" spans="1:6" ht="13.5" thickBot="1">
      <c r="A33" s="24"/>
      <c r="B33" s="10" t="s">
        <v>45</v>
      </c>
      <c r="C33" s="11" t="s">
        <v>32</v>
      </c>
      <c r="D33" s="27">
        <v>863.08</v>
      </c>
      <c r="E33" s="27">
        <f t="shared" si="0"/>
        <v>10356.960000000001</v>
      </c>
      <c r="F33" s="27">
        <f t="shared" si="1"/>
        <v>0.07600010566821941</v>
      </c>
    </row>
    <row r="34" spans="1:6" ht="13.5" thickBot="1">
      <c r="A34" s="19" t="s">
        <v>11</v>
      </c>
      <c r="B34" s="20" t="s">
        <v>46</v>
      </c>
      <c r="C34" s="21"/>
      <c r="D34" s="22">
        <v>48118.93</v>
      </c>
      <c r="E34" s="22">
        <f t="shared" si="0"/>
        <v>577427.16</v>
      </c>
      <c r="F34" s="22">
        <f t="shared" si="1"/>
        <v>4.237201377209127</v>
      </c>
    </row>
    <row r="35" spans="1:6" ht="12.75">
      <c r="A35" s="24"/>
      <c r="B35" s="10" t="s">
        <v>47</v>
      </c>
      <c r="C35" s="11" t="s">
        <v>32</v>
      </c>
      <c r="D35" s="27">
        <v>6256.37</v>
      </c>
      <c r="E35" s="27">
        <f t="shared" si="0"/>
        <v>75076.44</v>
      </c>
      <c r="F35" s="27">
        <f t="shared" si="1"/>
        <v>0.5509162315190688</v>
      </c>
    </row>
    <row r="36" spans="1:6" ht="12.75">
      <c r="A36" s="24"/>
      <c r="B36" s="10" t="s">
        <v>48</v>
      </c>
      <c r="C36" s="11"/>
      <c r="D36" s="26"/>
      <c r="E36" s="26"/>
      <c r="F36" s="26">
        <f t="shared" si="1"/>
        <v>0</v>
      </c>
    </row>
    <row r="37" spans="1:6" ht="12.75">
      <c r="A37" s="24"/>
      <c r="B37" s="10" t="s">
        <v>130</v>
      </c>
      <c r="C37" s="11" t="s">
        <v>32</v>
      </c>
      <c r="D37" s="27">
        <v>2570.64</v>
      </c>
      <c r="E37" s="27">
        <f t="shared" si="0"/>
        <v>30847.68</v>
      </c>
      <c r="F37" s="27">
        <f t="shared" si="1"/>
        <v>0.2263624596039203</v>
      </c>
    </row>
    <row r="38" spans="1:6" ht="12.75">
      <c r="A38" s="24"/>
      <c r="B38" s="10" t="s">
        <v>49</v>
      </c>
      <c r="C38" s="11" t="s">
        <v>32</v>
      </c>
      <c r="D38" s="27">
        <v>8490.82</v>
      </c>
      <c r="E38" s="27">
        <f t="shared" si="0"/>
        <v>101889.84</v>
      </c>
      <c r="F38" s="27">
        <f t="shared" si="1"/>
        <v>0.7476748588888987</v>
      </c>
    </row>
    <row r="39" spans="1:6" ht="12.75">
      <c r="A39" s="24"/>
      <c r="B39" s="10" t="s">
        <v>50</v>
      </c>
      <c r="C39" s="11" t="s">
        <v>32</v>
      </c>
      <c r="D39" s="27">
        <v>28051.95</v>
      </c>
      <c r="E39" s="27">
        <f t="shared" si="0"/>
        <v>336623.4</v>
      </c>
      <c r="F39" s="27">
        <f t="shared" si="1"/>
        <v>2.4701663393887094</v>
      </c>
    </row>
    <row r="40" spans="1:6" ht="12.75">
      <c r="A40" s="24"/>
      <c r="B40" s="10" t="s">
        <v>51</v>
      </c>
      <c r="C40" s="11" t="s">
        <v>32</v>
      </c>
      <c r="D40" s="27">
        <v>1954.2</v>
      </c>
      <c r="E40" s="27">
        <f t="shared" si="0"/>
        <v>23450.4</v>
      </c>
      <c r="F40" s="27">
        <f t="shared" si="1"/>
        <v>0.1720806952968837</v>
      </c>
    </row>
    <row r="41" spans="1:6" ht="26.25" thickBot="1">
      <c r="A41" s="24"/>
      <c r="B41" s="10" t="s">
        <v>155</v>
      </c>
      <c r="C41" s="11" t="s">
        <v>32</v>
      </c>
      <c r="D41" s="27">
        <v>794.94</v>
      </c>
      <c r="E41" s="27">
        <f t="shared" si="0"/>
        <v>9539.28</v>
      </c>
      <c r="F41" s="27">
        <f t="shared" si="1"/>
        <v>0.06999991194315051</v>
      </c>
    </row>
    <row r="42" spans="1:6" ht="13.5" thickBot="1">
      <c r="A42" s="19"/>
      <c r="B42" s="28" t="s">
        <v>52</v>
      </c>
      <c r="C42" s="29" t="s">
        <v>32</v>
      </c>
      <c r="D42" s="22">
        <v>106517.83</v>
      </c>
      <c r="E42" s="22">
        <f t="shared" si="0"/>
        <v>1278213.96</v>
      </c>
      <c r="F42" s="22">
        <f t="shared" si="1"/>
        <v>9.379624525593725</v>
      </c>
    </row>
    <row r="43" spans="1:6" ht="25.5">
      <c r="A43" s="30" t="s">
        <v>13</v>
      </c>
      <c r="B43" s="31" t="s">
        <v>53</v>
      </c>
      <c r="C43" s="32" t="s">
        <v>32</v>
      </c>
      <c r="D43" s="33">
        <v>9445.6</v>
      </c>
      <c r="E43" s="33">
        <f t="shared" si="0"/>
        <v>113347.20000000001</v>
      </c>
      <c r="F43" s="33">
        <f t="shared" si="1"/>
        <v>0.8317497776564551</v>
      </c>
    </row>
    <row r="44" spans="1:6" ht="12.75">
      <c r="A44" s="30" t="s">
        <v>15</v>
      </c>
      <c r="B44" s="31" t="s">
        <v>54</v>
      </c>
      <c r="C44" s="32" t="s">
        <v>32</v>
      </c>
      <c r="D44" s="33">
        <v>18783.32</v>
      </c>
      <c r="E44" s="33">
        <f t="shared" si="0"/>
        <v>225399.84</v>
      </c>
      <c r="F44" s="33">
        <f t="shared" si="1"/>
        <v>1.6539999823886302</v>
      </c>
    </row>
    <row r="45" spans="1:6" ht="13.5" thickBot="1">
      <c r="A45" s="30" t="s">
        <v>17</v>
      </c>
      <c r="B45" s="31" t="s">
        <v>154</v>
      </c>
      <c r="C45" s="32" t="s">
        <v>32</v>
      </c>
      <c r="D45" s="34" t="s">
        <v>43</v>
      </c>
      <c r="E45" s="34"/>
      <c r="F45" s="34"/>
    </row>
    <row r="46" spans="1:6" ht="17.25" customHeight="1" thickBot="1">
      <c r="A46" s="19"/>
      <c r="B46" s="20" t="s">
        <v>55</v>
      </c>
      <c r="C46" s="35" t="s">
        <v>32</v>
      </c>
      <c r="D46" s="36">
        <v>134746.75</v>
      </c>
      <c r="E46" s="36">
        <f t="shared" si="0"/>
        <v>1616961</v>
      </c>
      <c r="F46" s="36">
        <f t="shared" si="1"/>
        <v>11.86537428563881</v>
      </c>
    </row>
    <row r="47" spans="1:6" ht="14.25" customHeight="1">
      <c r="A47" s="30" t="s">
        <v>20</v>
      </c>
      <c r="B47" s="31" t="s">
        <v>111</v>
      </c>
      <c r="C47" s="32" t="s">
        <v>32</v>
      </c>
      <c r="D47" s="34">
        <v>12421.81</v>
      </c>
      <c r="E47" s="34">
        <f t="shared" si="0"/>
        <v>149061.72</v>
      </c>
      <c r="F47" s="34">
        <v>1.09</v>
      </c>
    </row>
    <row r="48" spans="1:6" ht="15.75" customHeight="1" thickBot="1">
      <c r="A48" s="30" t="s">
        <v>22</v>
      </c>
      <c r="B48" s="31" t="s">
        <v>112</v>
      </c>
      <c r="C48" s="32" t="s">
        <v>32</v>
      </c>
      <c r="D48" s="33">
        <v>4551.61</v>
      </c>
      <c r="E48" s="33">
        <f t="shared" si="0"/>
        <v>54619.31999999999</v>
      </c>
      <c r="F48" s="33">
        <f t="shared" si="1"/>
        <v>0.4008004367619735</v>
      </c>
    </row>
    <row r="49" spans="1:6" ht="13.5" thickBot="1">
      <c r="A49" s="19"/>
      <c r="B49" s="20" t="s">
        <v>52</v>
      </c>
      <c r="C49" s="35" t="s">
        <v>32</v>
      </c>
      <c r="D49" s="39">
        <v>151720.17</v>
      </c>
      <c r="E49" s="36">
        <f t="shared" si="0"/>
        <v>1820642.04</v>
      </c>
      <c r="F49" s="36">
        <f t="shared" si="1"/>
        <v>13.3600001761137</v>
      </c>
    </row>
    <row r="50" ht="12.75">
      <c r="A50" s="2" t="s">
        <v>43</v>
      </c>
    </row>
  </sheetData>
  <sheetProtection/>
  <mergeCells count="3">
    <mergeCell ref="A1:D1"/>
    <mergeCell ref="A2:D2"/>
    <mergeCell ref="A3:D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31">
      <selection activeCell="D53" sqref="D53"/>
    </sheetView>
  </sheetViews>
  <sheetFormatPr defaultColWidth="10.33203125" defaultRowHeight="11.25"/>
  <cols>
    <col min="1" max="1" width="7.83203125" style="0" customWidth="1"/>
    <col min="2" max="2" width="58.16015625" style="1" customWidth="1"/>
    <col min="3" max="3" width="9" style="0" customWidth="1"/>
    <col min="4" max="4" width="19.66015625" style="0" customWidth="1"/>
    <col min="5" max="5" width="18.66015625" style="0" customWidth="1"/>
    <col min="6" max="6" width="21.16015625" style="0" customWidth="1"/>
  </cols>
  <sheetData>
    <row r="1" spans="1:4" ht="15">
      <c r="A1" s="40" t="s">
        <v>0</v>
      </c>
      <c r="B1" s="40"/>
      <c r="C1" s="40"/>
      <c r="D1" s="40"/>
    </row>
    <row r="2" spans="1:4" s="2" customFormat="1" ht="12.75">
      <c r="A2" s="41" t="s">
        <v>68</v>
      </c>
      <c r="B2" s="41"/>
      <c r="C2" s="41"/>
      <c r="D2" s="41"/>
    </row>
    <row r="3" spans="1:4" ht="13.5" customHeight="1">
      <c r="A3" s="42" t="s">
        <v>107</v>
      </c>
      <c r="B3" s="42"/>
      <c r="C3" s="42"/>
      <c r="D3" s="42"/>
    </row>
    <row r="4" ht="12.75">
      <c r="A4" s="3" t="s">
        <v>69</v>
      </c>
    </row>
    <row r="5" ht="12.75">
      <c r="A5" s="3" t="s">
        <v>3</v>
      </c>
    </row>
    <row r="6" ht="13.5" thickBot="1">
      <c r="A6" s="4" t="s">
        <v>70</v>
      </c>
    </row>
    <row r="7" spans="1:4" ht="11.25" customHeight="1">
      <c r="A7" s="5" t="s">
        <v>5</v>
      </c>
      <c r="B7" s="6" t="s">
        <v>6</v>
      </c>
      <c r="C7" s="7" t="s">
        <v>7</v>
      </c>
      <c r="D7" s="8">
        <v>372</v>
      </c>
    </row>
    <row r="8" spans="1:4" ht="10.5" customHeight="1">
      <c r="A8" s="9" t="s">
        <v>8</v>
      </c>
      <c r="B8" s="10" t="s">
        <v>9</v>
      </c>
      <c r="C8" s="11" t="s">
        <v>10</v>
      </c>
      <c r="D8" s="12">
        <v>4</v>
      </c>
    </row>
    <row r="9" spans="1:4" ht="10.5" customHeight="1">
      <c r="A9" s="9" t="s">
        <v>11</v>
      </c>
      <c r="B9" s="10" t="s">
        <v>12</v>
      </c>
      <c r="C9" s="11" t="s">
        <v>7</v>
      </c>
      <c r="D9" s="13">
        <v>1.46</v>
      </c>
    </row>
    <row r="10" spans="1:4" ht="10.5" customHeight="1">
      <c r="A10" s="9" t="s">
        <v>13</v>
      </c>
      <c r="B10" s="10" t="s">
        <v>14</v>
      </c>
      <c r="C10" s="11" t="s">
        <v>7</v>
      </c>
      <c r="D10" s="12">
        <v>2</v>
      </c>
    </row>
    <row r="11" spans="1:4" ht="10.5" customHeight="1">
      <c r="A11" s="9" t="s">
        <v>15</v>
      </c>
      <c r="B11" s="10" t="s">
        <v>16</v>
      </c>
      <c r="C11" s="11" t="s">
        <v>7</v>
      </c>
      <c r="D11" s="12">
        <v>1</v>
      </c>
    </row>
    <row r="12" spans="1:4" ht="10.5" customHeight="1">
      <c r="A12" s="9" t="s">
        <v>17</v>
      </c>
      <c r="B12" s="10" t="s">
        <v>18</v>
      </c>
      <c r="C12" s="11" t="s">
        <v>19</v>
      </c>
      <c r="D12" s="14">
        <v>2612.2</v>
      </c>
    </row>
    <row r="13" spans="1:4" ht="12.75">
      <c r="A13" s="9" t="s">
        <v>20</v>
      </c>
      <c r="B13" s="10" t="s">
        <v>21</v>
      </c>
      <c r="C13" s="11" t="s">
        <v>19</v>
      </c>
      <c r="D13" s="12">
        <v>0</v>
      </c>
    </row>
    <row r="14" spans="1:4" ht="10.5" customHeight="1">
      <c r="A14" s="9" t="s">
        <v>22</v>
      </c>
      <c r="B14" s="10" t="s">
        <v>23</v>
      </c>
      <c r="C14" s="11" t="s">
        <v>19</v>
      </c>
      <c r="D14" s="14">
        <v>3818.9</v>
      </c>
    </row>
    <row r="15" spans="1:4" ht="12.75">
      <c r="A15" s="9" t="s">
        <v>24</v>
      </c>
      <c r="B15" s="10" t="s">
        <v>25</v>
      </c>
      <c r="C15" s="11" t="s">
        <v>19</v>
      </c>
      <c r="D15" s="14">
        <v>926.7</v>
      </c>
    </row>
    <row r="16" spans="1:4" ht="10.5" customHeight="1" thickBot="1">
      <c r="A16" s="15"/>
      <c r="B16" s="16"/>
      <c r="C16" s="17"/>
      <c r="D16" s="17"/>
    </row>
    <row r="17" spans="1:6" s="1" customFormat="1" ht="24.75" customHeight="1" thickBot="1">
      <c r="A17" s="18" t="s">
        <v>26</v>
      </c>
      <c r="B17" s="18" t="s">
        <v>27</v>
      </c>
      <c r="C17" s="18" t="s">
        <v>28</v>
      </c>
      <c r="D17" s="18" t="s">
        <v>29</v>
      </c>
      <c r="E17" s="18" t="s">
        <v>105</v>
      </c>
      <c r="F17" s="18" t="s">
        <v>106</v>
      </c>
    </row>
    <row r="18" spans="1:6" ht="13.5" thickBot="1">
      <c r="A18" s="19" t="s">
        <v>5</v>
      </c>
      <c r="B18" s="20" t="s">
        <v>30</v>
      </c>
      <c r="C18" s="21"/>
      <c r="D18" s="22">
        <v>19814.84</v>
      </c>
      <c r="E18" s="22">
        <f>D18*12</f>
        <v>237778.08000000002</v>
      </c>
      <c r="F18" s="22">
        <f>D18/7700.8</f>
        <v>2.573088510284646</v>
      </c>
    </row>
    <row r="19" spans="1:6" ht="12.75">
      <c r="A19" s="11"/>
      <c r="B19" s="10" t="s">
        <v>31</v>
      </c>
      <c r="C19" s="11" t="s">
        <v>32</v>
      </c>
      <c r="D19" s="23">
        <v>4514.22</v>
      </c>
      <c r="E19" s="23">
        <f aca="true" t="shared" si="0" ref="E19:E49">D19*12</f>
        <v>54170.64</v>
      </c>
      <c r="F19" s="23">
        <f aca="true" t="shared" si="1" ref="F19:F49">D19/7700.8</f>
        <v>0.5862014336172865</v>
      </c>
    </row>
    <row r="20" spans="1:6" ht="12.75">
      <c r="A20" s="11"/>
      <c r="B20" s="10" t="s">
        <v>33</v>
      </c>
      <c r="C20" s="11" t="s">
        <v>32</v>
      </c>
      <c r="D20" s="23">
        <v>3200.36</v>
      </c>
      <c r="E20" s="23">
        <f t="shared" si="0"/>
        <v>38404.32</v>
      </c>
      <c r="F20" s="23">
        <f t="shared" si="1"/>
        <v>0.41558799085809267</v>
      </c>
    </row>
    <row r="21" spans="1:6" ht="12.75">
      <c r="A21" s="11"/>
      <c r="B21" s="10" t="s">
        <v>34</v>
      </c>
      <c r="C21" s="11" t="s">
        <v>32</v>
      </c>
      <c r="D21" s="23">
        <v>4780.84</v>
      </c>
      <c r="E21" s="23">
        <f t="shared" si="0"/>
        <v>57370.08</v>
      </c>
      <c r="F21" s="23">
        <f t="shared" si="1"/>
        <v>0.6208238105131935</v>
      </c>
    </row>
    <row r="22" spans="1:6" ht="12.75">
      <c r="A22" s="11"/>
      <c r="B22" s="10" t="s">
        <v>35</v>
      </c>
      <c r="C22" s="11" t="s">
        <v>32</v>
      </c>
      <c r="D22" s="23">
        <v>4474.16</v>
      </c>
      <c r="E22" s="23">
        <f t="shared" si="0"/>
        <v>53689.92</v>
      </c>
      <c r="F22" s="23">
        <f t="shared" si="1"/>
        <v>0.5809993766881363</v>
      </c>
    </row>
    <row r="23" spans="1:6" ht="12.75">
      <c r="A23" s="11"/>
      <c r="B23" s="10" t="s">
        <v>36</v>
      </c>
      <c r="C23" s="11" t="s">
        <v>32</v>
      </c>
      <c r="D23" s="27">
        <v>332</v>
      </c>
      <c r="E23" s="23">
        <f t="shared" si="0"/>
        <v>3984</v>
      </c>
      <c r="F23" s="23">
        <f t="shared" si="1"/>
        <v>0.04311240390608768</v>
      </c>
    </row>
    <row r="24" spans="1:8" ht="13.5" thickBot="1">
      <c r="A24" s="11"/>
      <c r="B24" s="10" t="s">
        <v>37</v>
      </c>
      <c r="C24" s="11" t="s">
        <v>32</v>
      </c>
      <c r="D24" s="23">
        <v>2513.26</v>
      </c>
      <c r="E24" s="23">
        <f t="shared" si="0"/>
        <v>30159.120000000003</v>
      </c>
      <c r="F24" s="23">
        <f t="shared" si="1"/>
        <v>0.32636349470184917</v>
      </c>
      <c r="H24" s="37"/>
    </row>
    <row r="25" spans="1:6" ht="13.5" thickBot="1">
      <c r="A25" s="19" t="s">
        <v>8</v>
      </c>
      <c r="B25" s="20" t="s">
        <v>38</v>
      </c>
      <c r="C25" s="21"/>
      <c r="D25" s="22">
        <v>23149.78</v>
      </c>
      <c r="E25" s="22">
        <f t="shared" si="0"/>
        <v>277797.36</v>
      </c>
      <c r="F25" s="22">
        <f t="shared" si="1"/>
        <v>3.006152607521296</v>
      </c>
    </row>
    <row r="26" spans="1:6" ht="12.75">
      <c r="A26" s="24"/>
      <c r="B26" s="25" t="s">
        <v>39</v>
      </c>
      <c r="C26" s="11"/>
      <c r="D26" s="26"/>
      <c r="E26" s="26"/>
      <c r="F26" s="26"/>
    </row>
    <row r="27" spans="1:6" ht="12.75">
      <c r="A27" s="24"/>
      <c r="B27" s="10" t="s">
        <v>125</v>
      </c>
      <c r="C27" s="11" t="s">
        <v>32</v>
      </c>
      <c r="D27" s="27">
        <v>15395.39</v>
      </c>
      <c r="E27" s="27">
        <f t="shared" si="0"/>
        <v>184744.68</v>
      </c>
      <c r="F27" s="27">
        <f t="shared" si="1"/>
        <v>1.9991935902763347</v>
      </c>
    </row>
    <row r="28" spans="1:6" ht="12.75">
      <c r="A28" s="24"/>
      <c r="B28" s="25" t="s">
        <v>40</v>
      </c>
      <c r="C28" s="11"/>
      <c r="D28" s="26"/>
      <c r="E28" s="26"/>
      <c r="F28" s="26"/>
    </row>
    <row r="29" spans="1:6" ht="12.75">
      <c r="A29" s="24"/>
      <c r="B29" s="10" t="s">
        <v>126</v>
      </c>
      <c r="C29" s="11" t="s">
        <v>32</v>
      </c>
      <c r="D29" s="27">
        <v>6456.13</v>
      </c>
      <c r="E29" s="27">
        <f t="shared" si="0"/>
        <v>77473.56</v>
      </c>
      <c r="F29" s="27">
        <f t="shared" si="1"/>
        <v>0.8383713380428007</v>
      </c>
    </row>
    <row r="30" spans="1:6" ht="12.75">
      <c r="A30" s="24"/>
      <c r="B30" s="25" t="s">
        <v>41</v>
      </c>
      <c r="C30" s="11"/>
      <c r="D30" s="26"/>
      <c r="E30" s="26"/>
      <c r="F30" s="26"/>
    </row>
    <row r="31" spans="1:6" ht="12.75">
      <c r="A31" s="24"/>
      <c r="B31" s="10" t="s">
        <v>42</v>
      </c>
      <c r="C31" s="11" t="s">
        <v>32</v>
      </c>
      <c r="D31" s="26" t="s">
        <v>43</v>
      </c>
      <c r="E31" s="26"/>
      <c r="F31" s="26"/>
    </row>
    <row r="32" spans="1:6" ht="12.75">
      <c r="A32" s="24"/>
      <c r="B32" s="10" t="s">
        <v>44</v>
      </c>
      <c r="C32" s="11" t="s">
        <v>32</v>
      </c>
      <c r="D32" s="27">
        <v>713</v>
      </c>
      <c r="E32" s="27">
        <f t="shared" si="0"/>
        <v>8556</v>
      </c>
      <c r="F32" s="27">
        <f t="shared" si="1"/>
        <v>0.09258778308747143</v>
      </c>
    </row>
    <row r="33" spans="1:6" ht="13.5" thickBot="1">
      <c r="A33" s="24"/>
      <c r="B33" s="10" t="s">
        <v>45</v>
      </c>
      <c r="C33" s="11" t="s">
        <v>32</v>
      </c>
      <c r="D33" s="27">
        <v>585.26</v>
      </c>
      <c r="E33" s="27">
        <f t="shared" si="0"/>
        <v>7023.12</v>
      </c>
      <c r="F33" s="27">
        <f t="shared" si="1"/>
        <v>0.07599989611468938</v>
      </c>
    </row>
    <row r="34" spans="1:6" ht="13.5" thickBot="1">
      <c r="A34" s="19" t="s">
        <v>11</v>
      </c>
      <c r="B34" s="20" t="s">
        <v>46</v>
      </c>
      <c r="C34" s="21"/>
      <c r="D34" s="22">
        <v>35004.86</v>
      </c>
      <c r="E34" s="22">
        <f t="shared" si="0"/>
        <v>420058.32</v>
      </c>
      <c r="F34" s="22">
        <f t="shared" si="1"/>
        <v>4.545613442759194</v>
      </c>
    </row>
    <row r="35" spans="1:6" ht="12.75">
      <c r="A35" s="24"/>
      <c r="B35" s="10" t="s">
        <v>47</v>
      </c>
      <c r="C35" s="11" t="s">
        <v>32</v>
      </c>
      <c r="D35" s="27">
        <v>4242.5</v>
      </c>
      <c r="E35" s="27">
        <f t="shared" si="0"/>
        <v>50910</v>
      </c>
      <c r="F35" s="27">
        <f t="shared" si="1"/>
        <v>0.5509167878661957</v>
      </c>
    </row>
    <row r="36" spans="1:6" ht="12.75">
      <c r="A36" s="24"/>
      <c r="B36" s="10" t="s">
        <v>48</v>
      </c>
      <c r="C36" s="11"/>
      <c r="D36" s="26"/>
      <c r="E36" s="26"/>
      <c r="F36" s="26"/>
    </row>
    <row r="37" spans="1:6" ht="12.75">
      <c r="A37" s="24"/>
      <c r="B37" s="10" t="s">
        <v>127</v>
      </c>
      <c r="C37" s="11" t="s">
        <v>32</v>
      </c>
      <c r="D37" s="27">
        <v>1713.76</v>
      </c>
      <c r="E37" s="27">
        <f t="shared" si="0"/>
        <v>20565.12</v>
      </c>
      <c r="F37" s="27">
        <f t="shared" si="1"/>
        <v>0.2225431124039061</v>
      </c>
    </row>
    <row r="38" spans="1:6" ht="12.75">
      <c r="A38" s="24"/>
      <c r="B38" s="10" t="s">
        <v>49</v>
      </c>
      <c r="C38" s="11" t="s">
        <v>32</v>
      </c>
      <c r="D38" s="27">
        <v>8184.48</v>
      </c>
      <c r="E38" s="27">
        <f t="shared" si="0"/>
        <v>98213.76</v>
      </c>
      <c r="F38" s="27">
        <f t="shared" si="1"/>
        <v>1.0628090587990857</v>
      </c>
    </row>
    <row r="39" spans="1:6" ht="12.75">
      <c r="A39" s="24"/>
      <c r="B39" s="10" t="s">
        <v>50</v>
      </c>
      <c r="C39" s="11" t="s">
        <v>32</v>
      </c>
      <c r="D39" s="27">
        <v>19022.26</v>
      </c>
      <c r="E39" s="27">
        <f t="shared" si="0"/>
        <v>228267.12</v>
      </c>
      <c r="F39" s="27">
        <f t="shared" si="1"/>
        <v>2.47016673592354</v>
      </c>
    </row>
    <row r="40" spans="1:6" ht="12.75">
      <c r="A40" s="24"/>
      <c r="B40" s="10" t="s">
        <v>51</v>
      </c>
      <c r="C40" s="11" t="s">
        <v>32</v>
      </c>
      <c r="D40" s="27">
        <v>1302.8</v>
      </c>
      <c r="E40" s="27">
        <f t="shared" si="0"/>
        <v>15633.599999999999</v>
      </c>
      <c r="F40" s="27">
        <f t="shared" si="1"/>
        <v>0.16917722833991272</v>
      </c>
    </row>
    <row r="41" spans="1:6" ht="26.25" thickBot="1">
      <c r="A41" s="24"/>
      <c r="B41" s="10" t="s">
        <v>155</v>
      </c>
      <c r="C41" s="11" t="s">
        <v>32</v>
      </c>
      <c r="D41" s="27">
        <v>539.06</v>
      </c>
      <c r="E41" s="27">
        <f t="shared" si="0"/>
        <v>6468.719999999999</v>
      </c>
      <c r="F41" s="27">
        <f t="shared" si="1"/>
        <v>0.07000051942655308</v>
      </c>
    </row>
    <row r="42" spans="1:6" ht="13.5" thickBot="1">
      <c r="A42" s="19"/>
      <c r="B42" s="28" t="s">
        <v>52</v>
      </c>
      <c r="C42" s="29" t="s">
        <v>32</v>
      </c>
      <c r="D42" s="22">
        <v>77969.48</v>
      </c>
      <c r="E42" s="22">
        <f t="shared" si="0"/>
        <v>935633.76</v>
      </c>
      <c r="F42" s="22">
        <f t="shared" si="1"/>
        <v>10.124854560565135</v>
      </c>
    </row>
    <row r="43" spans="1:6" ht="25.5">
      <c r="A43" s="30" t="s">
        <v>13</v>
      </c>
      <c r="B43" s="31" t="s">
        <v>53</v>
      </c>
      <c r="C43" s="32" t="s">
        <v>32</v>
      </c>
      <c r="D43" s="33">
        <v>6405.14</v>
      </c>
      <c r="E43" s="33">
        <f t="shared" si="0"/>
        <v>76861.68000000001</v>
      </c>
      <c r="F43" s="33">
        <f t="shared" si="1"/>
        <v>0.8317499480573447</v>
      </c>
    </row>
    <row r="44" spans="1:6" ht="12.75">
      <c r="A44" s="30" t="s">
        <v>15</v>
      </c>
      <c r="B44" s="31" t="s">
        <v>54</v>
      </c>
      <c r="C44" s="32" t="s">
        <v>32</v>
      </c>
      <c r="D44" s="33">
        <v>12737.12</v>
      </c>
      <c r="E44" s="33">
        <f t="shared" si="0"/>
        <v>152845.44</v>
      </c>
      <c r="F44" s="33">
        <f t="shared" si="1"/>
        <v>1.6539995844587576</v>
      </c>
    </row>
    <row r="45" spans="1:6" ht="13.5" thickBot="1">
      <c r="A45" s="30" t="s">
        <v>17</v>
      </c>
      <c r="B45" s="31" t="s">
        <v>154</v>
      </c>
      <c r="C45" s="32" t="s">
        <v>32</v>
      </c>
      <c r="D45" s="34">
        <v>2684.47</v>
      </c>
      <c r="E45" s="33">
        <f t="shared" si="0"/>
        <v>32213.64</v>
      </c>
      <c r="F45" s="34">
        <v>0.35</v>
      </c>
    </row>
    <row r="46" spans="1:6" ht="17.25" customHeight="1" thickBot="1">
      <c r="A46" s="19"/>
      <c r="B46" s="20" t="s">
        <v>55</v>
      </c>
      <c r="C46" s="35" t="s">
        <v>32</v>
      </c>
      <c r="D46" s="36">
        <v>99796.21</v>
      </c>
      <c r="E46" s="36">
        <f t="shared" si="0"/>
        <v>1197554.52</v>
      </c>
      <c r="F46" s="36">
        <f t="shared" si="1"/>
        <v>12.959200342821525</v>
      </c>
    </row>
    <row r="47" spans="1:6" ht="14.25" customHeight="1">
      <c r="A47" s="30" t="s">
        <v>20</v>
      </c>
      <c r="B47" s="31" t="s">
        <v>111</v>
      </c>
      <c r="C47" s="32" t="s">
        <v>32</v>
      </c>
      <c r="D47" s="34" t="s">
        <v>43</v>
      </c>
      <c r="E47" s="34"/>
      <c r="F47" s="34"/>
    </row>
    <row r="48" spans="1:6" ht="15.75" customHeight="1" thickBot="1">
      <c r="A48" s="30" t="s">
        <v>22</v>
      </c>
      <c r="B48" s="31" t="s">
        <v>112</v>
      </c>
      <c r="C48" s="32" t="s">
        <v>32</v>
      </c>
      <c r="D48" s="33">
        <v>3086.48</v>
      </c>
      <c r="E48" s="33">
        <f t="shared" si="0"/>
        <v>37037.76</v>
      </c>
      <c r="F48" s="33">
        <f t="shared" si="1"/>
        <v>0.4007999168917515</v>
      </c>
    </row>
    <row r="49" spans="1:6" ht="13.5" thickBot="1">
      <c r="A49" s="19"/>
      <c r="B49" s="20" t="s">
        <v>52</v>
      </c>
      <c r="C49" s="35" t="s">
        <v>32</v>
      </c>
      <c r="D49" s="36">
        <v>102882.69</v>
      </c>
      <c r="E49" s="36">
        <f t="shared" si="0"/>
        <v>1234592.28</v>
      </c>
      <c r="F49" s="36">
        <f t="shared" si="1"/>
        <v>13.360000259713276</v>
      </c>
    </row>
    <row r="50" ht="12.75">
      <c r="A50" s="2" t="s">
        <v>43</v>
      </c>
    </row>
  </sheetData>
  <sheetProtection/>
  <mergeCells count="3">
    <mergeCell ref="A1:D1"/>
    <mergeCell ref="A2:D2"/>
    <mergeCell ref="A3:D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28">
      <selection activeCell="D54" sqref="D54"/>
    </sheetView>
  </sheetViews>
  <sheetFormatPr defaultColWidth="10.33203125" defaultRowHeight="11.25"/>
  <cols>
    <col min="1" max="1" width="7.83203125" style="0" customWidth="1"/>
    <col min="2" max="2" width="58.16015625" style="1" customWidth="1"/>
    <col min="3" max="3" width="9" style="0" customWidth="1"/>
    <col min="4" max="4" width="19.66015625" style="0" customWidth="1"/>
    <col min="5" max="5" width="18.66015625" style="0" customWidth="1"/>
    <col min="6" max="6" width="20.5" style="0" customWidth="1"/>
  </cols>
  <sheetData>
    <row r="1" spans="1:4" ht="15">
      <c r="A1" s="40" t="s">
        <v>0</v>
      </c>
      <c r="B1" s="40"/>
      <c r="C1" s="40"/>
      <c r="D1" s="40"/>
    </row>
    <row r="2" spans="1:4" s="2" customFormat="1" ht="12.75">
      <c r="A2" s="41" t="s">
        <v>65</v>
      </c>
      <c r="B2" s="41"/>
      <c r="C2" s="41"/>
      <c r="D2" s="41"/>
    </row>
    <row r="3" spans="1:4" ht="13.5" customHeight="1">
      <c r="A3" s="42" t="s">
        <v>107</v>
      </c>
      <c r="B3" s="42"/>
      <c r="C3" s="42"/>
      <c r="D3" s="42"/>
    </row>
    <row r="4" ht="12.75">
      <c r="A4" s="3" t="s">
        <v>66</v>
      </c>
    </row>
    <row r="5" ht="12.75">
      <c r="A5" s="3" t="s">
        <v>3</v>
      </c>
    </row>
    <row r="6" ht="13.5" thickBot="1">
      <c r="A6" s="4" t="s">
        <v>67</v>
      </c>
    </row>
    <row r="7" spans="1:4" ht="11.25" customHeight="1">
      <c r="A7" s="5" t="s">
        <v>5</v>
      </c>
      <c r="B7" s="6" t="s">
        <v>6</v>
      </c>
      <c r="C7" s="7" t="s">
        <v>7</v>
      </c>
      <c r="D7" s="8">
        <v>784</v>
      </c>
    </row>
    <row r="8" spans="1:4" ht="10.5" customHeight="1">
      <c r="A8" s="9" t="s">
        <v>8</v>
      </c>
      <c r="B8" s="10" t="s">
        <v>9</v>
      </c>
      <c r="C8" s="11" t="s">
        <v>10</v>
      </c>
      <c r="D8" s="12">
        <v>8</v>
      </c>
    </row>
    <row r="9" spans="1:4" ht="10.5" customHeight="1">
      <c r="A9" s="9" t="s">
        <v>11</v>
      </c>
      <c r="B9" s="10" t="s">
        <v>12</v>
      </c>
      <c r="C9" s="11" t="s">
        <v>7</v>
      </c>
      <c r="D9" s="14">
        <v>4.6</v>
      </c>
    </row>
    <row r="10" spans="1:4" ht="10.5" customHeight="1">
      <c r="A10" s="9" t="s">
        <v>13</v>
      </c>
      <c r="B10" s="10" t="s">
        <v>14</v>
      </c>
      <c r="C10" s="11" t="s">
        <v>7</v>
      </c>
      <c r="D10" s="14">
        <v>2.5</v>
      </c>
    </row>
    <row r="11" spans="1:4" ht="10.5" customHeight="1">
      <c r="A11" s="9" t="s">
        <v>15</v>
      </c>
      <c r="B11" s="10" t="s">
        <v>16</v>
      </c>
      <c r="C11" s="11" t="s">
        <v>7</v>
      </c>
      <c r="D11" s="14">
        <v>2.5</v>
      </c>
    </row>
    <row r="12" spans="1:4" ht="10.5" customHeight="1">
      <c r="A12" s="9" t="s">
        <v>17</v>
      </c>
      <c r="B12" s="10" t="s">
        <v>18</v>
      </c>
      <c r="C12" s="11" t="s">
        <v>19</v>
      </c>
      <c r="D12" s="12">
        <v>1504</v>
      </c>
    </row>
    <row r="13" spans="1:4" ht="12.75">
      <c r="A13" s="9" t="s">
        <v>20</v>
      </c>
      <c r="B13" s="10" t="s">
        <v>21</v>
      </c>
      <c r="C13" s="11" t="s">
        <v>19</v>
      </c>
      <c r="D13" s="12">
        <v>0</v>
      </c>
    </row>
    <row r="14" spans="1:4" ht="10.5" customHeight="1">
      <c r="A14" s="9" t="s">
        <v>22</v>
      </c>
      <c r="B14" s="10" t="s">
        <v>23</v>
      </c>
      <c r="C14" s="11" t="s">
        <v>19</v>
      </c>
      <c r="D14" s="14">
        <v>14254.2</v>
      </c>
    </row>
    <row r="15" spans="1:4" ht="12.75">
      <c r="A15" s="9" t="s">
        <v>24</v>
      </c>
      <c r="B15" s="10" t="s">
        <v>25</v>
      </c>
      <c r="C15" s="11" t="s">
        <v>19</v>
      </c>
      <c r="D15" s="14">
        <v>2396.5</v>
      </c>
    </row>
    <row r="16" spans="1:4" ht="10.5" customHeight="1" thickBot="1">
      <c r="A16" s="15"/>
      <c r="B16" s="16"/>
      <c r="C16" s="17"/>
      <c r="D16" s="17"/>
    </row>
    <row r="17" spans="1:6" s="1" customFormat="1" ht="24.75" customHeight="1" thickBot="1">
      <c r="A17" s="18" t="s">
        <v>26</v>
      </c>
      <c r="B17" s="18" t="s">
        <v>27</v>
      </c>
      <c r="C17" s="18" t="s">
        <v>28</v>
      </c>
      <c r="D17" s="18" t="s">
        <v>29</v>
      </c>
      <c r="E17" s="18" t="s">
        <v>105</v>
      </c>
      <c r="F17" s="18" t="s">
        <v>106</v>
      </c>
    </row>
    <row r="18" spans="1:6" ht="13.5" thickBot="1">
      <c r="A18" s="19" t="s">
        <v>5</v>
      </c>
      <c r="B18" s="20" t="s">
        <v>30</v>
      </c>
      <c r="C18" s="21"/>
      <c r="D18" s="22">
        <v>54366.01</v>
      </c>
      <c r="E18" s="22">
        <f>D18*12</f>
        <v>652392.12</v>
      </c>
      <c r="F18" s="22">
        <f>D18/17866.8</f>
        <v>3.0428509861866706</v>
      </c>
    </row>
    <row r="19" spans="1:6" ht="12.75">
      <c r="A19" s="11"/>
      <c r="B19" s="10" t="s">
        <v>31</v>
      </c>
      <c r="C19" s="11" t="s">
        <v>32</v>
      </c>
      <c r="D19" s="23">
        <v>19475.72</v>
      </c>
      <c r="E19" s="23">
        <f aca="true" t="shared" si="0" ref="E19:E49">D19*12</f>
        <v>233708.64</v>
      </c>
      <c r="F19" s="23">
        <f aca="true" t="shared" si="1" ref="F19:F49">D19/17866.8</f>
        <v>1.090050820516265</v>
      </c>
    </row>
    <row r="20" spans="1:6" ht="12.75">
      <c r="A20" s="11"/>
      <c r="B20" s="10" t="s">
        <v>33</v>
      </c>
      <c r="C20" s="11" t="s">
        <v>32</v>
      </c>
      <c r="D20" s="23">
        <v>6264.66</v>
      </c>
      <c r="E20" s="23">
        <f t="shared" si="0"/>
        <v>75175.92</v>
      </c>
      <c r="F20" s="23">
        <f t="shared" si="1"/>
        <v>0.3506313385721002</v>
      </c>
    </row>
    <row r="21" spans="1:6" ht="12.75">
      <c r="A21" s="11"/>
      <c r="B21" s="10" t="s">
        <v>34</v>
      </c>
      <c r="C21" s="11" t="s">
        <v>32</v>
      </c>
      <c r="D21" s="23">
        <v>11092.15</v>
      </c>
      <c r="E21" s="23">
        <f t="shared" si="0"/>
        <v>133105.8</v>
      </c>
      <c r="F21" s="23">
        <f t="shared" si="1"/>
        <v>0.6208246580249401</v>
      </c>
    </row>
    <row r="22" spans="1:6" ht="12.75">
      <c r="A22" s="11"/>
      <c r="B22" s="10" t="s">
        <v>35</v>
      </c>
      <c r="C22" s="11" t="s">
        <v>32</v>
      </c>
      <c r="D22" s="23">
        <v>10380.61</v>
      </c>
      <c r="E22" s="23">
        <f t="shared" si="0"/>
        <v>124567.32</v>
      </c>
      <c r="F22" s="23">
        <f t="shared" si="1"/>
        <v>0.5809999552242148</v>
      </c>
    </row>
    <row r="23" spans="1:6" ht="12.75">
      <c r="A23" s="11"/>
      <c r="B23" s="10" t="s">
        <v>36</v>
      </c>
      <c r="C23" s="11" t="s">
        <v>32</v>
      </c>
      <c r="D23" s="23">
        <v>1046.04</v>
      </c>
      <c r="E23" s="23">
        <f t="shared" si="0"/>
        <v>12552.48</v>
      </c>
      <c r="F23" s="23">
        <f t="shared" si="1"/>
        <v>0.05854657801061186</v>
      </c>
    </row>
    <row r="24" spans="1:6" ht="13.5" thickBot="1">
      <c r="A24" s="11"/>
      <c r="B24" s="10" t="s">
        <v>37</v>
      </c>
      <c r="C24" s="11" t="s">
        <v>32</v>
      </c>
      <c r="D24" s="23">
        <v>6106.83</v>
      </c>
      <c r="E24" s="23">
        <f t="shared" si="0"/>
        <v>73281.95999999999</v>
      </c>
      <c r="F24" s="23">
        <f t="shared" si="1"/>
        <v>0.3417976358385385</v>
      </c>
    </row>
    <row r="25" spans="1:6" ht="13.5" thickBot="1">
      <c r="A25" s="19" t="s">
        <v>8</v>
      </c>
      <c r="B25" s="20" t="s">
        <v>38</v>
      </c>
      <c r="C25" s="21"/>
      <c r="D25" s="22">
        <v>37864.95</v>
      </c>
      <c r="E25" s="22">
        <f t="shared" si="0"/>
        <v>454379.39999999997</v>
      </c>
      <c r="F25" s="22">
        <f t="shared" si="1"/>
        <v>2.1192910873799446</v>
      </c>
    </row>
    <row r="26" spans="1:6" ht="12.75">
      <c r="A26" s="24"/>
      <c r="B26" s="25" t="s">
        <v>39</v>
      </c>
      <c r="C26" s="11"/>
      <c r="D26" s="26"/>
      <c r="E26" s="26"/>
      <c r="F26" s="26"/>
    </row>
    <row r="27" spans="1:6" ht="12.75">
      <c r="A27" s="24"/>
      <c r="B27" s="10" t="s">
        <v>122</v>
      </c>
      <c r="C27" s="11" t="s">
        <v>32</v>
      </c>
      <c r="D27" s="27">
        <v>19244.24</v>
      </c>
      <c r="E27" s="27">
        <f t="shared" si="0"/>
        <v>230930.88</v>
      </c>
      <c r="F27" s="27">
        <f t="shared" si="1"/>
        <v>1.077094947052634</v>
      </c>
    </row>
    <row r="28" spans="1:6" ht="12.75">
      <c r="A28" s="24"/>
      <c r="B28" s="25" t="s">
        <v>40</v>
      </c>
      <c r="C28" s="11"/>
      <c r="D28" s="26"/>
      <c r="E28" s="26"/>
      <c r="F28" s="26"/>
    </row>
    <row r="29" spans="1:6" ht="12.75">
      <c r="A29" s="24"/>
      <c r="B29" s="10" t="s">
        <v>123</v>
      </c>
      <c r="C29" s="11" t="s">
        <v>32</v>
      </c>
      <c r="D29" s="27">
        <v>16140.33</v>
      </c>
      <c r="E29" s="27">
        <f t="shared" si="0"/>
        <v>193683.96</v>
      </c>
      <c r="F29" s="27">
        <f t="shared" si="1"/>
        <v>0.9033699375377796</v>
      </c>
    </row>
    <row r="30" spans="1:6" ht="12.75">
      <c r="A30" s="24"/>
      <c r="B30" s="25" t="s">
        <v>41</v>
      </c>
      <c r="C30" s="11"/>
      <c r="D30" s="26"/>
      <c r="E30" s="26"/>
      <c r="F30" s="26"/>
    </row>
    <row r="31" spans="1:6" ht="12.75">
      <c r="A31" s="24"/>
      <c r="B31" s="10" t="s">
        <v>42</v>
      </c>
      <c r="C31" s="11" t="s">
        <v>32</v>
      </c>
      <c r="D31" s="26" t="s">
        <v>43</v>
      </c>
      <c r="E31" s="26"/>
      <c r="F31" s="26"/>
    </row>
    <row r="32" spans="1:6" ht="12.75">
      <c r="A32" s="24"/>
      <c r="B32" s="10" t="s">
        <v>44</v>
      </c>
      <c r="C32" s="11" t="s">
        <v>32</v>
      </c>
      <c r="D32" s="27">
        <v>1122.5</v>
      </c>
      <c r="E32" s="27">
        <f t="shared" si="0"/>
        <v>13470</v>
      </c>
      <c r="F32" s="27">
        <f t="shared" si="1"/>
        <v>0.0628260236863904</v>
      </c>
    </row>
    <row r="33" spans="1:6" ht="13.5" thickBot="1">
      <c r="A33" s="24"/>
      <c r="B33" s="10" t="s">
        <v>45</v>
      </c>
      <c r="C33" s="11" t="s">
        <v>32</v>
      </c>
      <c r="D33" s="27">
        <v>1357.88</v>
      </c>
      <c r="E33" s="27">
        <f t="shared" si="0"/>
        <v>16294.560000000001</v>
      </c>
      <c r="F33" s="27">
        <f t="shared" si="1"/>
        <v>0.07600017910314102</v>
      </c>
    </row>
    <row r="34" spans="1:6" ht="13.5" thickBot="1">
      <c r="A34" s="19" t="s">
        <v>11</v>
      </c>
      <c r="B34" s="20" t="s">
        <v>46</v>
      </c>
      <c r="C34" s="21"/>
      <c r="D34" s="22">
        <v>75386.52</v>
      </c>
      <c r="E34" s="22">
        <f t="shared" si="0"/>
        <v>904638.24</v>
      </c>
      <c r="F34" s="22">
        <f t="shared" si="1"/>
        <v>4.219363288333669</v>
      </c>
    </row>
    <row r="35" spans="1:6" ht="12.75">
      <c r="A35" s="24"/>
      <c r="B35" s="10" t="s">
        <v>47</v>
      </c>
      <c r="C35" s="11" t="s">
        <v>32</v>
      </c>
      <c r="D35" s="27">
        <v>9843.12</v>
      </c>
      <c r="E35" s="27">
        <f t="shared" si="0"/>
        <v>118117.44</v>
      </c>
      <c r="F35" s="27">
        <f t="shared" si="1"/>
        <v>0.5509167842031031</v>
      </c>
    </row>
    <row r="36" spans="1:6" ht="12.75">
      <c r="A36" s="24"/>
      <c r="B36" s="10" t="s">
        <v>48</v>
      </c>
      <c r="C36" s="11"/>
      <c r="D36" s="26"/>
      <c r="E36" s="26"/>
      <c r="F36" s="26"/>
    </row>
    <row r="37" spans="1:6" ht="12.75">
      <c r="A37" s="24"/>
      <c r="B37" s="10" t="s">
        <v>124</v>
      </c>
      <c r="C37" s="11" t="s">
        <v>32</v>
      </c>
      <c r="D37" s="27">
        <v>3611.79</v>
      </c>
      <c r="E37" s="27">
        <f t="shared" si="0"/>
        <v>43341.479999999996</v>
      </c>
      <c r="F37" s="27">
        <f t="shared" si="1"/>
        <v>0.2021509167842031</v>
      </c>
    </row>
    <row r="38" spans="1:6" ht="12.75">
      <c r="A38" s="24"/>
      <c r="B38" s="10" t="s">
        <v>49</v>
      </c>
      <c r="C38" s="11" t="s">
        <v>32</v>
      </c>
      <c r="D38" s="27">
        <v>13941.36</v>
      </c>
      <c r="E38" s="27">
        <f t="shared" si="0"/>
        <v>167296.32</v>
      </c>
      <c r="F38" s="27">
        <f t="shared" si="1"/>
        <v>0.7802941769091276</v>
      </c>
    </row>
    <row r="39" spans="1:6" ht="12.75">
      <c r="A39" s="24"/>
      <c r="B39" s="10" t="s">
        <v>50</v>
      </c>
      <c r="C39" s="11" t="s">
        <v>32</v>
      </c>
      <c r="D39" s="27">
        <v>44133.97</v>
      </c>
      <c r="E39" s="27">
        <f t="shared" si="0"/>
        <v>529607.64</v>
      </c>
      <c r="F39" s="27">
        <f t="shared" si="1"/>
        <v>2.4701664539816868</v>
      </c>
    </row>
    <row r="40" spans="1:6" ht="12.75">
      <c r="A40" s="24"/>
      <c r="B40" s="10" t="s">
        <v>51</v>
      </c>
      <c r="C40" s="11" t="s">
        <v>32</v>
      </c>
      <c r="D40" s="27">
        <v>2605.6</v>
      </c>
      <c r="E40" s="27">
        <f t="shared" si="0"/>
        <v>31267.199999999997</v>
      </c>
      <c r="F40" s="27">
        <f t="shared" si="1"/>
        <v>0.14583473257662255</v>
      </c>
    </row>
    <row r="41" spans="1:6" ht="26.25" thickBot="1">
      <c r="A41" s="24"/>
      <c r="B41" s="10" t="s">
        <v>155</v>
      </c>
      <c r="C41" s="11" t="s">
        <v>32</v>
      </c>
      <c r="D41" s="27">
        <v>1250.68</v>
      </c>
      <c r="E41" s="27">
        <f t="shared" si="0"/>
        <v>15008.16</v>
      </c>
      <c r="F41" s="27">
        <f t="shared" si="1"/>
        <v>0.07000022387892628</v>
      </c>
    </row>
    <row r="42" spans="1:6" ht="13.5" thickBot="1">
      <c r="A42" s="19"/>
      <c r="B42" s="28" t="s">
        <v>52</v>
      </c>
      <c r="C42" s="29" t="s">
        <v>32</v>
      </c>
      <c r="D42" s="22">
        <v>167617.48</v>
      </c>
      <c r="E42" s="22">
        <f t="shared" si="0"/>
        <v>2011409.7600000002</v>
      </c>
      <c r="F42" s="22">
        <f t="shared" si="1"/>
        <v>9.381505361900285</v>
      </c>
    </row>
    <row r="43" spans="1:6" ht="25.5">
      <c r="A43" s="30" t="s">
        <v>13</v>
      </c>
      <c r="B43" s="31" t="s">
        <v>53</v>
      </c>
      <c r="C43" s="32" t="s">
        <v>32</v>
      </c>
      <c r="D43" s="33">
        <v>14860.71</v>
      </c>
      <c r="E43" s="33">
        <f t="shared" si="0"/>
        <v>178328.52</v>
      </c>
      <c r="F43" s="33">
        <f t="shared" si="1"/>
        <v>0.8317499496272416</v>
      </c>
    </row>
    <row r="44" spans="1:6" ht="12.75">
      <c r="A44" s="30" t="s">
        <v>15</v>
      </c>
      <c r="B44" s="31" t="s">
        <v>54</v>
      </c>
      <c r="C44" s="32" t="s">
        <v>32</v>
      </c>
      <c r="D44" s="33">
        <v>29551.69</v>
      </c>
      <c r="E44" s="33">
        <f t="shared" si="0"/>
        <v>354620.27999999997</v>
      </c>
      <c r="F44" s="33">
        <f t="shared" si="1"/>
        <v>1.6540001567152485</v>
      </c>
    </row>
    <row r="45" spans="1:6" ht="13.5" thickBot="1">
      <c r="A45" s="30" t="s">
        <v>17</v>
      </c>
      <c r="B45" s="31" t="s">
        <v>154</v>
      </c>
      <c r="C45" s="32" t="s">
        <v>32</v>
      </c>
      <c r="D45" s="34">
        <v>7774.14</v>
      </c>
      <c r="E45" s="33">
        <f t="shared" si="0"/>
        <v>93289.68000000001</v>
      </c>
      <c r="F45" s="34">
        <v>0.43</v>
      </c>
    </row>
    <row r="46" spans="1:6" ht="17.25" customHeight="1" thickBot="1">
      <c r="A46" s="19"/>
      <c r="B46" s="20" t="s">
        <v>55</v>
      </c>
      <c r="C46" s="35" t="s">
        <v>32</v>
      </c>
      <c r="D46" s="36">
        <v>219804.02</v>
      </c>
      <c r="E46" s="36">
        <f t="shared" si="0"/>
        <v>2637648.2399999998</v>
      </c>
      <c r="F46" s="36">
        <f t="shared" si="1"/>
        <v>12.3023719972239</v>
      </c>
    </row>
    <row r="47" spans="1:6" ht="14.25" customHeight="1">
      <c r="A47" s="30" t="s">
        <v>20</v>
      </c>
      <c r="B47" s="31" t="s">
        <v>111</v>
      </c>
      <c r="C47" s="32" t="s">
        <v>32</v>
      </c>
      <c r="D47" s="34">
        <v>11735.42</v>
      </c>
      <c r="E47" s="34">
        <f t="shared" si="0"/>
        <v>140825.04</v>
      </c>
      <c r="F47" s="34">
        <v>0.65</v>
      </c>
    </row>
    <row r="48" spans="1:6" ht="15.75" customHeight="1" thickBot="1">
      <c r="A48" s="30" t="s">
        <v>22</v>
      </c>
      <c r="B48" s="31" t="s">
        <v>112</v>
      </c>
      <c r="C48" s="32" t="s">
        <v>32</v>
      </c>
      <c r="D48" s="33">
        <v>7161.01</v>
      </c>
      <c r="E48" s="33">
        <f t="shared" si="0"/>
        <v>85932.12</v>
      </c>
      <c r="F48" s="33">
        <f t="shared" si="1"/>
        <v>0.4007998074641234</v>
      </c>
    </row>
    <row r="49" spans="1:6" ht="13.5" thickBot="1">
      <c r="A49" s="19"/>
      <c r="B49" s="20" t="s">
        <v>52</v>
      </c>
      <c r="C49" s="35" t="s">
        <v>32</v>
      </c>
      <c r="D49" s="36">
        <v>238700.45</v>
      </c>
      <c r="E49" s="36">
        <f t="shared" si="0"/>
        <v>2864405.4000000004</v>
      </c>
      <c r="F49" s="36">
        <f t="shared" si="1"/>
        <v>13.360000111939465</v>
      </c>
    </row>
    <row r="50" ht="12.75">
      <c r="A50" s="2" t="s">
        <v>43</v>
      </c>
    </row>
  </sheetData>
  <sheetProtection/>
  <mergeCells count="3">
    <mergeCell ref="A1:D1"/>
    <mergeCell ref="A2:D2"/>
    <mergeCell ref="A3:D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34">
      <selection activeCell="D55" sqref="D55"/>
    </sheetView>
  </sheetViews>
  <sheetFormatPr defaultColWidth="10.33203125" defaultRowHeight="11.25"/>
  <cols>
    <col min="1" max="1" width="7.83203125" style="0" customWidth="1"/>
    <col min="2" max="2" width="58.16015625" style="1" customWidth="1"/>
    <col min="3" max="3" width="9" style="0" customWidth="1"/>
    <col min="4" max="4" width="19.66015625" style="0" customWidth="1"/>
    <col min="5" max="5" width="18.66015625" style="0" customWidth="1"/>
    <col min="6" max="6" width="21.16015625" style="0" customWidth="1"/>
  </cols>
  <sheetData>
    <row r="1" spans="1:4" ht="15">
      <c r="A1" s="40" t="s">
        <v>0</v>
      </c>
      <c r="B1" s="40"/>
      <c r="C1" s="40"/>
      <c r="D1" s="40"/>
    </row>
    <row r="2" spans="1:4" s="2" customFormat="1" ht="12.75">
      <c r="A2" s="41" t="s">
        <v>62</v>
      </c>
      <c r="B2" s="41"/>
      <c r="C2" s="41"/>
      <c r="D2" s="41"/>
    </row>
    <row r="3" spans="1:4" ht="13.5" customHeight="1">
      <c r="A3" s="42" t="s">
        <v>107</v>
      </c>
      <c r="B3" s="42"/>
      <c r="C3" s="42"/>
      <c r="D3" s="42"/>
    </row>
    <row r="4" ht="12.75">
      <c r="A4" s="3" t="s">
        <v>63</v>
      </c>
    </row>
    <row r="5" ht="12.75">
      <c r="A5" s="3" t="s">
        <v>3</v>
      </c>
    </row>
    <row r="6" ht="13.5" thickBot="1">
      <c r="A6" s="4" t="s">
        <v>64</v>
      </c>
    </row>
    <row r="7" spans="1:4" ht="11.25" customHeight="1">
      <c r="A7" s="5" t="s">
        <v>5</v>
      </c>
      <c r="B7" s="6" t="s">
        <v>6</v>
      </c>
      <c r="C7" s="7" t="s">
        <v>7</v>
      </c>
      <c r="D7" s="8">
        <v>67</v>
      </c>
    </row>
    <row r="8" spans="1:4" ht="10.5" customHeight="1">
      <c r="A8" s="9" t="s">
        <v>8</v>
      </c>
      <c r="B8" s="10" t="s">
        <v>9</v>
      </c>
      <c r="C8" s="11" t="s">
        <v>10</v>
      </c>
      <c r="D8" s="12">
        <v>1</v>
      </c>
    </row>
    <row r="9" spans="1:4" ht="10.5" customHeight="1">
      <c r="A9" s="9" t="s">
        <v>11</v>
      </c>
      <c r="B9" s="10" t="s">
        <v>12</v>
      </c>
      <c r="C9" s="11" t="s">
        <v>7</v>
      </c>
      <c r="D9" s="13">
        <v>0.35</v>
      </c>
    </row>
    <row r="10" spans="1:4" ht="10.5" customHeight="1">
      <c r="A10" s="9" t="s">
        <v>13</v>
      </c>
      <c r="B10" s="10" t="s">
        <v>14</v>
      </c>
      <c r="C10" s="11" t="s">
        <v>7</v>
      </c>
      <c r="D10" s="14">
        <v>0.5</v>
      </c>
    </row>
    <row r="11" spans="1:4" ht="10.5" customHeight="1">
      <c r="A11" s="9" t="s">
        <v>15</v>
      </c>
      <c r="B11" s="10" t="s">
        <v>16</v>
      </c>
      <c r="C11" s="11" t="s">
        <v>7</v>
      </c>
      <c r="D11" s="14">
        <v>0.3</v>
      </c>
    </row>
    <row r="12" spans="1:4" ht="10.5" customHeight="1">
      <c r="A12" s="9" t="s">
        <v>17</v>
      </c>
      <c r="B12" s="10" t="s">
        <v>18</v>
      </c>
      <c r="C12" s="11" t="s">
        <v>19</v>
      </c>
      <c r="D12" s="12">
        <v>596</v>
      </c>
    </row>
    <row r="13" spans="1:4" ht="12.75">
      <c r="A13" s="9" t="s">
        <v>20</v>
      </c>
      <c r="B13" s="10" t="s">
        <v>21</v>
      </c>
      <c r="C13" s="11" t="s">
        <v>19</v>
      </c>
      <c r="D13" s="12">
        <v>0</v>
      </c>
    </row>
    <row r="14" spans="1:4" ht="10.5" customHeight="1">
      <c r="A14" s="9" t="s">
        <v>22</v>
      </c>
      <c r="B14" s="10" t="s">
        <v>23</v>
      </c>
      <c r="C14" s="11" t="s">
        <v>19</v>
      </c>
      <c r="D14" s="12">
        <v>1349</v>
      </c>
    </row>
    <row r="15" spans="1:4" ht="12.75">
      <c r="A15" s="9" t="s">
        <v>24</v>
      </c>
      <c r="B15" s="10" t="s">
        <v>25</v>
      </c>
      <c r="C15" s="11" t="s">
        <v>19</v>
      </c>
      <c r="D15" s="14">
        <v>264.3</v>
      </c>
    </row>
    <row r="16" spans="1:4" ht="10.5" customHeight="1" thickBot="1">
      <c r="A16" s="15"/>
      <c r="B16" s="16"/>
      <c r="C16" s="17"/>
      <c r="D16" s="17"/>
    </row>
    <row r="17" spans="1:6" s="1" customFormat="1" ht="24.75" customHeight="1" thickBot="1">
      <c r="A17" s="18" t="s">
        <v>26</v>
      </c>
      <c r="B17" s="18" t="s">
        <v>27</v>
      </c>
      <c r="C17" s="18" t="s">
        <v>28</v>
      </c>
      <c r="D17" s="18" t="s">
        <v>29</v>
      </c>
      <c r="E17" s="18" t="s">
        <v>105</v>
      </c>
      <c r="F17" s="18" t="s">
        <v>106</v>
      </c>
    </row>
    <row r="18" spans="1:6" ht="13.5" thickBot="1">
      <c r="A18" s="19" t="s">
        <v>5</v>
      </c>
      <c r="B18" s="20" t="s">
        <v>30</v>
      </c>
      <c r="C18" s="21"/>
      <c r="D18" s="22">
        <v>5923.17</v>
      </c>
      <c r="E18" s="22">
        <f>D18*12</f>
        <v>71078.04000000001</v>
      </c>
      <c r="F18" s="22">
        <f>D18/2119.4</f>
        <v>2.7947390770972915</v>
      </c>
    </row>
    <row r="19" spans="1:6" ht="12.75">
      <c r="A19" s="11"/>
      <c r="B19" s="10" t="s">
        <v>31</v>
      </c>
      <c r="C19" s="11" t="s">
        <v>32</v>
      </c>
      <c r="D19" s="23">
        <v>850.28</v>
      </c>
      <c r="E19" s="23">
        <f aca="true" t="shared" si="0" ref="E19:E49">D19*12</f>
        <v>10203.36</v>
      </c>
      <c r="F19" s="23">
        <f aca="true" t="shared" si="1" ref="F19:F49">D19/2119.4</f>
        <v>0.4011890157591771</v>
      </c>
    </row>
    <row r="20" spans="1:6" ht="12.75">
      <c r="A20" s="11"/>
      <c r="B20" s="10" t="s">
        <v>33</v>
      </c>
      <c r="C20" s="11" t="s">
        <v>32</v>
      </c>
      <c r="D20" s="23">
        <v>1766.24</v>
      </c>
      <c r="E20" s="23">
        <f t="shared" si="0"/>
        <v>21194.88</v>
      </c>
      <c r="F20" s="23">
        <f t="shared" si="1"/>
        <v>0.8333679343210342</v>
      </c>
    </row>
    <row r="21" spans="1:6" ht="12.75">
      <c r="A21" s="11"/>
      <c r="B21" s="10" t="s">
        <v>34</v>
      </c>
      <c r="C21" s="11" t="s">
        <v>32</v>
      </c>
      <c r="D21" s="23">
        <v>1315.78</v>
      </c>
      <c r="E21" s="23">
        <f t="shared" si="0"/>
        <v>15789.36</v>
      </c>
      <c r="F21" s="23">
        <f t="shared" si="1"/>
        <v>0.6208266490516183</v>
      </c>
    </row>
    <row r="22" spans="1:6" ht="12.75">
      <c r="A22" s="11"/>
      <c r="B22" s="10" t="s">
        <v>35</v>
      </c>
      <c r="C22" s="11" t="s">
        <v>32</v>
      </c>
      <c r="D22" s="23">
        <v>1231.37</v>
      </c>
      <c r="E22" s="23">
        <f t="shared" si="0"/>
        <v>14776.439999999999</v>
      </c>
      <c r="F22" s="23">
        <f t="shared" si="1"/>
        <v>0.5809993394356893</v>
      </c>
    </row>
    <row r="23" spans="1:6" ht="12.75">
      <c r="A23" s="11"/>
      <c r="B23" s="10" t="s">
        <v>36</v>
      </c>
      <c r="C23" s="11" t="s">
        <v>32</v>
      </c>
      <c r="D23" s="27">
        <v>79.59</v>
      </c>
      <c r="E23" s="23">
        <f t="shared" si="0"/>
        <v>955.08</v>
      </c>
      <c r="F23" s="23">
        <f t="shared" si="1"/>
        <v>0.03755308106067755</v>
      </c>
    </row>
    <row r="24" spans="1:8" ht="13.5" thickBot="1">
      <c r="A24" s="11"/>
      <c r="B24" s="10" t="s">
        <v>37</v>
      </c>
      <c r="C24" s="11" t="s">
        <v>32</v>
      </c>
      <c r="D24" s="23">
        <v>679.91</v>
      </c>
      <c r="E24" s="23">
        <f t="shared" si="0"/>
        <v>8158.92</v>
      </c>
      <c r="F24" s="23">
        <f t="shared" si="1"/>
        <v>0.320803057469095</v>
      </c>
      <c r="H24" s="37"/>
    </row>
    <row r="25" spans="1:6" ht="13.5" thickBot="1">
      <c r="A25" s="19" t="s">
        <v>8</v>
      </c>
      <c r="B25" s="20" t="s">
        <v>38</v>
      </c>
      <c r="C25" s="21"/>
      <c r="D25" s="22">
        <v>6134.26</v>
      </c>
      <c r="E25" s="22">
        <f t="shared" si="0"/>
        <v>73611.12</v>
      </c>
      <c r="F25" s="22">
        <f t="shared" si="1"/>
        <v>2.8943380201943945</v>
      </c>
    </row>
    <row r="26" spans="1:6" ht="12.75">
      <c r="A26" s="24"/>
      <c r="B26" s="25" t="s">
        <v>39</v>
      </c>
      <c r="C26" s="11"/>
      <c r="D26" s="26"/>
      <c r="E26" s="26"/>
      <c r="F26" s="26"/>
    </row>
    <row r="27" spans="1:6" ht="12.75">
      <c r="A27" s="24"/>
      <c r="B27" s="10" t="s">
        <v>119</v>
      </c>
      <c r="C27" s="11" t="s">
        <v>32</v>
      </c>
      <c r="D27" s="27">
        <v>3848.85</v>
      </c>
      <c r="E27" s="27">
        <f t="shared" si="0"/>
        <v>46186.2</v>
      </c>
      <c r="F27" s="27">
        <f t="shared" si="1"/>
        <v>1.8160092479003491</v>
      </c>
    </row>
    <row r="28" spans="1:6" ht="12.75">
      <c r="A28" s="24"/>
      <c r="B28" s="25" t="s">
        <v>40</v>
      </c>
      <c r="C28" s="11"/>
      <c r="D28" s="26"/>
      <c r="E28" s="26"/>
      <c r="F28" s="26"/>
    </row>
    <row r="29" spans="1:6" ht="12.75">
      <c r="A29" s="24"/>
      <c r="B29" s="10" t="s">
        <v>120</v>
      </c>
      <c r="C29" s="11" t="s">
        <v>32</v>
      </c>
      <c r="D29" s="27">
        <v>1936.84</v>
      </c>
      <c r="E29" s="27">
        <f t="shared" si="0"/>
        <v>23242.079999999998</v>
      </c>
      <c r="F29" s="27">
        <f t="shared" si="1"/>
        <v>0.9138624138907238</v>
      </c>
    </row>
    <row r="30" spans="1:6" ht="12.75">
      <c r="A30" s="24"/>
      <c r="B30" s="25" t="s">
        <v>41</v>
      </c>
      <c r="C30" s="11"/>
      <c r="D30" s="26"/>
      <c r="E30" s="26"/>
      <c r="F30" s="26"/>
    </row>
    <row r="31" spans="1:6" ht="12.75">
      <c r="A31" s="24"/>
      <c r="B31" s="10" t="s">
        <v>42</v>
      </c>
      <c r="C31" s="11" t="s">
        <v>32</v>
      </c>
      <c r="D31" s="26" t="s">
        <v>43</v>
      </c>
      <c r="E31" s="26"/>
      <c r="F31" s="26"/>
    </row>
    <row r="32" spans="1:6" ht="12.75">
      <c r="A32" s="24"/>
      <c r="B32" s="10" t="s">
        <v>44</v>
      </c>
      <c r="C32" s="11" t="s">
        <v>32</v>
      </c>
      <c r="D32" s="27">
        <v>187.5</v>
      </c>
      <c r="E32" s="27">
        <f t="shared" si="0"/>
        <v>2250</v>
      </c>
      <c r="F32" s="27">
        <f t="shared" si="1"/>
        <v>0.08846843446258375</v>
      </c>
    </row>
    <row r="33" spans="1:6" ht="13.5" thickBot="1">
      <c r="A33" s="24"/>
      <c r="B33" s="10" t="s">
        <v>45</v>
      </c>
      <c r="C33" s="11" t="s">
        <v>32</v>
      </c>
      <c r="D33" s="27">
        <v>161.07</v>
      </c>
      <c r="E33" s="27">
        <f t="shared" si="0"/>
        <v>1932.84</v>
      </c>
      <c r="F33" s="27">
        <f t="shared" si="1"/>
        <v>0.07599792394073794</v>
      </c>
    </row>
    <row r="34" spans="1:6" ht="13.5" thickBot="1">
      <c r="A34" s="19" t="s">
        <v>11</v>
      </c>
      <c r="B34" s="20" t="s">
        <v>46</v>
      </c>
      <c r="C34" s="21"/>
      <c r="D34" s="22">
        <v>9757.7</v>
      </c>
      <c r="E34" s="22">
        <f t="shared" si="0"/>
        <v>117092.40000000001</v>
      </c>
      <c r="F34" s="22">
        <f t="shared" si="1"/>
        <v>4.603991695762952</v>
      </c>
    </row>
    <row r="35" spans="1:6" ht="12.75">
      <c r="A35" s="24"/>
      <c r="B35" s="10" t="s">
        <v>47</v>
      </c>
      <c r="C35" s="11" t="s">
        <v>32</v>
      </c>
      <c r="D35" s="27">
        <v>1167.61</v>
      </c>
      <c r="E35" s="27">
        <f t="shared" si="0"/>
        <v>14011.32</v>
      </c>
      <c r="F35" s="27">
        <f t="shared" si="1"/>
        <v>0.5509153534019061</v>
      </c>
    </row>
    <row r="36" spans="1:6" ht="12.75">
      <c r="A36" s="24"/>
      <c r="B36" s="10" t="s">
        <v>48</v>
      </c>
      <c r="C36" s="11"/>
      <c r="D36" s="26"/>
      <c r="E36" s="26"/>
      <c r="F36" s="26"/>
    </row>
    <row r="37" spans="1:6" ht="12.75">
      <c r="A37" s="24"/>
      <c r="B37" s="10" t="s">
        <v>121</v>
      </c>
      <c r="C37" s="11" t="s">
        <v>32</v>
      </c>
      <c r="D37" s="27">
        <v>308.66</v>
      </c>
      <c r="E37" s="27">
        <f t="shared" si="0"/>
        <v>3703.92</v>
      </c>
      <c r="F37" s="27">
        <f t="shared" si="1"/>
        <v>0.1456355572331792</v>
      </c>
    </row>
    <row r="38" spans="1:6" ht="12.75">
      <c r="A38" s="24"/>
      <c r="B38" s="10" t="s">
        <v>49</v>
      </c>
      <c r="C38" s="11" t="s">
        <v>32</v>
      </c>
      <c r="D38" s="27">
        <v>2572.1</v>
      </c>
      <c r="E38" s="27">
        <f t="shared" si="0"/>
        <v>30865.199999999997</v>
      </c>
      <c r="F38" s="27">
        <f t="shared" si="1"/>
        <v>1.2135981881664621</v>
      </c>
    </row>
    <row r="39" spans="1:6" ht="12.75">
      <c r="A39" s="24"/>
      <c r="B39" s="10" t="s">
        <v>50</v>
      </c>
      <c r="C39" s="11" t="s">
        <v>32</v>
      </c>
      <c r="D39" s="27">
        <v>5235.27</v>
      </c>
      <c r="E39" s="27">
        <f t="shared" si="0"/>
        <v>62823.240000000005</v>
      </c>
      <c r="F39" s="27">
        <f t="shared" si="1"/>
        <v>2.4701660847409643</v>
      </c>
    </row>
    <row r="40" spans="1:6" ht="12.75">
      <c r="A40" s="24"/>
      <c r="B40" s="10" t="s">
        <v>51</v>
      </c>
      <c r="C40" s="11" t="s">
        <v>32</v>
      </c>
      <c r="D40" s="27">
        <v>325.7</v>
      </c>
      <c r="E40" s="27">
        <f t="shared" si="0"/>
        <v>3908.3999999999996</v>
      </c>
      <c r="F40" s="27">
        <f t="shared" si="1"/>
        <v>0.1536755685571388</v>
      </c>
    </row>
    <row r="41" spans="1:6" ht="26.25" thickBot="1">
      <c r="A41" s="24"/>
      <c r="B41" s="10" t="s">
        <v>155</v>
      </c>
      <c r="C41" s="11" t="s">
        <v>32</v>
      </c>
      <c r="D41" s="27">
        <v>148.36</v>
      </c>
      <c r="E41" s="27">
        <f t="shared" si="0"/>
        <v>1780.3200000000002</v>
      </c>
      <c r="F41" s="27">
        <f t="shared" si="1"/>
        <v>0.07000094366330094</v>
      </c>
    </row>
    <row r="42" spans="1:6" ht="13.5" thickBot="1">
      <c r="A42" s="19"/>
      <c r="B42" s="28" t="s">
        <v>52</v>
      </c>
      <c r="C42" s="29" t="s">
        <v>32</v>
      </c>
      <c r="D42" s="22">
        <v>21815.13</v>
      </c>
      <c r="E42" s="22">
        <f t="shared" si="0"/>
        <v>261781.56</v>
      </c>
      <c r="F42" s="22">
        <f t="shared" si="1"/>
        <v>10.293068793054639</v>
      </c>
    </row>
    <row r="43" spans="1:6" ht="25.5">
      <c r="A43" s="30" t="s">
        <v>13</v>
      </c>
      <c r="B43" s="31" t="s">
        <v>53</v>
      </c>
      <c r="C43" s="32" t="s">
        <v>32</v>
      </c>
      <c r="D43" s="33">
        <v>1762.81</v>
      </c>
      <c r="E43" s="33">
        <f t="shared" si="0"/>
        <v>21153.72</v>
      </c>
      <c r="F43" s="33">
        <f t="shared" si="1"/>
        <v>0.831749551759932</v>
      </c>
    </row>
    <row r="44" spans="1:6" ht="12.75">
      <c r="A44" s="30" t="s">
        <v>15</v>
      </c>
      <c r="B44" s="31" t="s">
        <v>54</v>
      </c>
      <c r="C44" s="32" t="s">
        <v>32</v>
      </c>
      <c r="D44" s="33">
        <v>3051.94</v>
      </c>
      <c r="E44" s="33">
        <f t="shared" si="0"/>
        <v>36623.28</v>
      </c>
      <c r="F44" s="33">
        <f t="shared" si="1"/>
        <v>1.4400018873266018</v>
      </c>
    </row>
    <row r="45" spans="1:6" ht="13.5" thickBot="1">
      <c r="A45" s="30" t="s">
        <v>17</v>
      </c>
      <c r="B45" s="31" t="s">
        <v>154</v>
      </c>
      <c r="C45" s="32" t="s">
        <v>32</v>
      </c>
      <c r="D45" s="34">
        <v>835.84</v>
      </c>
      <c r="E45" s="33">
        <f t="shared" si="0"/>
        <v>10030.08</v>
      </c>
      <c r="F45" s="34">
        <v>0.39</v>
      </c>
    </row>
    <row r="46" spans="1:6" ht="17.25" customHeight="1" thickBot="1">
      <c r="A46" s="19"/>
      <c r="B46" s="20" t="s">
        <v>55</v>
      </c>
      <c r="C46" s="35" t="s">
        <v>32</v>
      </c>
      <c r="D46" s="36">
        <v>27465.72</v>
      </c>
      <c r="E46" s="36">
        <f t="shared" si="0"/>
        <v>329588.64</v>
      </c>
      <c r="F46" s="36">
        <f t="shared" si="1"/>
        <v>12.959195998867605</v>
      </c>
    </row>
    <row r="47" spans="1:6" ht="14.25" customHeight="1">
      <c r="A47" s="30" t="s">
        <v>20</v>
      </c>
      <c r="B47" s="31" t="s">
        <v>111</v>
      </c>
      <c r="C47" s="32" t="s">
        <v>32</v>
      </c>
      <c r="D47" s="34" t="s">
        <v>43</v>
      </c>
      <c r="E47" s="34"/>
      <c r="F47" s="34"/>
    </row>
    <row r="48" spans="1:6" ht="15.75" customHeight="1" thickBot="1">
      <c r="A48" s="30" t="s">
        <v>22</v>
      </c>
      <c r="B48" s="31" t="s">
        <v>112</v>
      </c>
      <c r="C48" s="32" t="s">
        <v>32</v>
      </c>
      <c r="D48" s="33">
        <v>849.46</v>
      </c>
      <c r="E48" s="33">
        <f t="shared" si="0"/>
        <v>10193.52</v>
      </c>
      <c r="F48" s="33">
        <f t="shared" si="1"/>
        <v>0.4008021138057941</v>
      </c>
    </row>
    <row r="49" spans="1:6" ht="13.5" thickBot="1">
      <c r="A49" s="19"/>
      <c r="B49" s="20" t="s">
        <v>52</v>
      </c>
      <c r="C49" s="35" t="s">
        <v>32</v>
      </c>
      <c r="D49" s="36">
        <v>28315.18</v>
      </c>
      <c r="E49" s="36">
        <f t="shared" si="0"/>
        <v>339782.16000000003</v>
      </c>
      <c r="F49" s="36">
        <f t="shared" si="1"/>
        <v>13.359998112673397</v>
      </c>
    </row>
    <row r="50" spans="1:6" ht="31.5" customHeight="1">
      <c r="A50" s="43" t="s">
        <v>43</v>
      </c>
      <c r="B50" s="43"/>
      <c r="C50" s="43"/>
      <c r="D50" s="43"/>
      <c r="E50" s="43"/>
      <c r="F50" s="43"/>
    </row>
  </sheetData>
  <sheetProtection/>
  <mergeCells count="4">
    <mergeCell ref="A1:D1"/>
    <mergeCell ref="A2:D2"/>
    <mergeCell ref="A3:D3"/>
    <mergeCell ref="A50:F50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39">
      <selection activeCell="D54" sqref="D54"/>
    </sheetView>
  </sheetViews>
  <sheetFormatPr defaultColWidth="10.33203125" defaultRowHeight="11.25"/>
  <cols>
    <col min="1" max="1" width="7.83203125" style="0" customWidth="1"/>
    <col min="2" max="2" width="58.16015625" style="1" customWidth="1"/>
    <col min="3" max="3" width="9" style="0" customWidth="1"/>
    <col min="4" max="4" width="19.66015625" style="0" customWidth="1"/>
    <col min="5" max="5" width="18.66015625" style="0" customWidth="1"/>
    <col min="6" max="6" width="21.16015625" style="0" customWidth="1"/>
  </cols>
  <sheetData>
    <row r="1" spans="1:4" ht="15">
      <c r="A1" s="40" t="s">
        <v>0</v>
      </c>
      <c r="B1" s="40"/>
      <c r="C1" s="40"/>
      <c r="D1" s="40"/>
    </row>
    <row r="2" spans="1:4" s="2" customFormat="1" ht="12.75">
      <c r="A2" s="41" t="s">
        <v>59</v>
      </c>
      <c r="B2" s="41"/>
      <c r="C2" s="41"/>
      <c r="D2" s="41"/>
    </row>
    <row r="3" spans="1:4" ht="13.5" customHeight="1">
      <c r="A3" s="42" t="s">
        <v>107</v>
      </c>
      <c r="B3" s="42"/>
      <c r="C3" s="42"/>
      <c r="D3" s="42"/>
    </row>
    <row r="4" ht="12.75">
      <c r="A4" s="3" t="s">
        <v>60</v>
      </c>
    </row>
    <row r="5" ht="12.75">
      <c r="A5" s="3" t="s">
        <v>3</v>
      </c>
    </row>
    <row r="6" ht="13.5" thickBot="1">
      <c r="A6" s="4" t="s">
        <v>61</v>
      </c>
    </row>
    <row r="7" spans="1:4" ht="11.25" customHeight="1">
      <c r="A7" s="5" t="s">
        <v>5</v>
      </c>
      <c r="B7" s="6" t="s">
        <v>6</v>
      </c>
      <c r="C7" s="7" t="s">
        <v>7</v>
      </c>
      <c r="D7" s="8">
        <v>859</v>
      </c>
    </row>
    <row r="8" spans="1:4" ht="10.5" customHeight="1">
      <c r="A8" s="9" t="s">
        <v>8</v>
      </c>
      <c r="B8" s="10" t="s">
        <v>9</v>
      </c>
      <c r="C8" s="11" t="s">
        <v>10</v>
      </c>
      <c r="D8" s="12">
        <v>8</v>
      </c>
    </row>
    <row r="9" spans="1:4" ht="10.5" customHeight="1">
      <c r="A9" s="9" t="s">
        <v>11</v>
      </c>
      <c r="B9" s="10" t="s">
        <v>12</v>
      </c>
      <c r="C9" s="11" t="s">
        <v>7</v>
      </c>
      <c r="D9" s="13">
        <v>4.98</v>
      </c>
    </row>
    <row r="10" spans="1:4" ht="10.5" customHeight="1">
      <c r="A10" s="9" t="s">
        <v>13</v>
      </c>
      <c r="B10" s="10" t="s">
        <v>14</v>
      </c>
      <c r="C10" s="11" t="s">
        <v>7</v>
      </c>
      <c r="D10" s="14">
        <v>3.2</v>
      </c>
    </row>
    <row r="11" spans="1:4" ht="10.5" customHeight="1">
      <c r="A11" s="9" t="s">
        <v>15</v>
      </c>
      <c r="B11" s="10" t="s">
        <v>16</v>
      </c>
      <c r="C11" s="11" t="s">
        <v>7</v>
      </c>
      <c r="D11" s="14">
        <v>1.2</v>
      </c>
    </row>
    <row r="12" spans="1:4" ht="10.5" customHeight="1">
      <c r="A12" s="9" t="s">
        <v>17</v>
      </c>
      <c r="B12" s="10" t="s">
        <v>18</v>
      </c>
      <c r="C12" s="11" t="s">
        <v>19</v>
      </c>
      <c r="D12" s="14">
        <v>2765.5</v>
      </c>
    </row>
    <row r="13" spans="1:4" ht="12.75">
      <c r="A13" s="9" t="s">
        <v>20</v>
      </c>
      <c r="B13" s="10" t="s">
        <v>21</v>
      </c>
      <c r="C13" s="11" t="s">
        <v>19</v>
      </c>
      <c r="D13" s="12">
        <v>0</v>
      </c>
    </row>
    <row r="14" spans="1:4" ht="10.5" customHeight="1">
      <c r="A14" s="9" t="s">
        <v>22</v>
      </c>
      <c r="B14" s="10" t="s">
        <v>23</v>
      </c>
      <c r="C14" s="11" t="s">
        <v>19</v>
      </c>
      <c r="D14" s="14">
        <v>13457.7</v>
      </c>
    </row>
    <row r="15" spans="1:4" ht="12.75">
      <c r="A15" s="9" t="s">
        <v>24</v>
      </c>
      <c r="B15" s="10" t="s">
        <v>25</v>
      </c>
      <c r="C15" s="11" t="s">
        <v>19</v>
      </c>
      <c r="D15" s="14">
        <v>1159.7</v>
      </c>
    </row>
    <row r="16" spans="1:4" ht="10.5" customHeight="1" thickBot="1">
      <c r="A16" s="15"/>
      <c r="B16" s="16"/>
      <c r="C16" s="17"/>
      <c r="D16" s="17"/>
    </row>
    <row r="17" spans="1:6" s="1" customFormat="1" ht="24.75" customHeight="1" thickBot="1">
      <c r="A17" s="18" t="s">
        <v>26</v>
      </c>
      <c r="B17" s="18" t="s">
        <v>27</v>
      </c>
      <c r="C17" s="18" t="s">
        <v>28</v>
      </c>
      <c r="D17" s="18" t="s">
        <v>29</v>
      </c>
      <c r="E17" s="18" t="s">
        <v>105</v>
      </c>
      <c r="F17" s="18" t="s">
        <v>106</v>
      </c>
    </row>
    <row r="18" spans="1:6" ht="13.5" thickBot="1">
      <c r="A18" s="19" t="s">
        <v>5</v>
      </c>
      <c r="B18" s="20" t="s">
        <v>30</v>
      </c>
      <c r="C18" s="21"/>
      <c r="D18" s="22">
        <v>61460.4</v>
      </c>
      <c r="E18" s="22">
        <f>D18*12</f>
        <v>737524.8</v>
      </c>
      <c r="F18" s="22">
        <f>D18/17830.6</f>
        <v>3.446905880901372</v>
      </c>
    </row>
    <row r="19" spans="1:6" ht="12.75">
      <c r="A19" s="11"/>
      <c r="B19" s="10" t="s">
        <v>31</v>
      </c>
      <c r="C19" s="11" t="s">
        <v>32</v>
      </c>
      <c r="D19" s="23">
        <v>25216.77</v>
      </c>
      <c r="E19" s="23">
        <f aca="true" t="shared" si="0" ref="E19:E49">D19*12</f>
        <v>302601.24</v>
      </c>
      <c r="F19" s="23">
        <f aca="true" t="shared" si="1" ref="F19:F49">D19/17830.6</f>
        <v>1.4142412481913118</v>
      </c>
    </row>
    <row r="20" spans="1:6" ht="12.75">
      <c r="A20" s="11"/>
      <c r="B20" s="10" t="s">
        <v>33</v>
      </c>
      <c r="C20" s="11" t="s">
        <v>32</v>
      </c>
      <c r="D20" s="23">
        <v>7498.96</v>
      </c>
      <c r="E20" s="23">
        <f t="shared" si="0"/>
        <v>89987.52</v>
      </c>
      <c r="F20" s="23">
        <f t="shared" si="1"/>
        <v>0.4205668906262269</v>
      </c>
    </row>
    <row r="21" spans="1:6" ht="12.75">
      <c r="A21" s="11"/>
      <c r="B21" s="10" t="s">
        <v>34</v>
      </c>
      <c r="C21" s="11" t="s">
        <v>32</v>
      </c>
      <c r="D21" s="23">
        <v>11069.67</v>
      </c>
      <c r="E21" s="23">
        <f t="shared" si="0"/>
        <v>132836.04</v>
      </c>
      <c r="F21" s="23">
        <f t="shared" si="1"/>
        <v>0.6208243132592286</v>
      </c>
    </row>
    <row r="22" spans="1:6" ht="12.75">
      <c r="A22" s="11"/>
      <c r="B22" s="10" t="s">
        <v>35</v>
      </c>
      <c r="C22" s="11" t="s">
        <v>32</v>
      </c>
      <c r="D22" s="23">
        <v>10359.58</v>
      </c>
      <c r="E22" s="23">
        <f t="shared" si="0"/>
        <v>124314.95999999999</v>
      </c>
      <c r="F22" s="23">
        <f t="shared" si="1"/>
        <v>0.5810000785167073</v>
      </c>
    </row>
    <row r="23" spans="1:6" ht="12.75">
      <c r="A23" s="11"/>
      <c r="B23" s="10" t="s">
        <v>36</v>
      </c>
      <c r="C23" s="11" t="s">
        <v>32</v>
      </c>
      <c r="D23" s="23">
        <v>1132.45</v>
      </c>
      <c r="E23" s="23">
        <f t="shared" si="0"/>
        <v>13589.400000000001</v>
      </c>
      <c r="F23" s="23">
        <f t="shared" si="1"/>
        <v>0.0635116036476619</v>
      </c>
    </row>
    <row r="24" spans="1:6" ht="13.5" thickBot="1">
      <c r="A24" s="11"/>
      <c r="B24" s="10" t="s">
        <v>37</v>
      </c>
      <c r="C24" s="11" t="s">
        <v>32</v>
      </c>
      <c r="D24" s="23">
        <v>6182.97</v>
      </c>
      <c r="E24" s="23">
        <f t="shared" si="0"/>
        <v>74195.64</v>
      </c>
      <c r="F24" s="23">
        <f t="shared" si="1"/>
        <v>0.3467617466602358</v>
      </c>
    </row>
    <row r="25" spans="1:6" ht="13.5" thickBot="1">
      <c r="A25" s="19" t="s">
        <v>8</v>
      </c>
      <c r="B25" s="20" t="s">
        <v>38</v>
      </c>
      <c r="C25" s="21"/>
      <c r="D25" s="22">
        <v>34801.91</v>
      </c>
      <c r="E25" s="22">
        <f t="shared" si="0"/>
        <v>417622.92000000004</v>
      </c>
      <c r="F25" s="22">
        <f t="shared" si="1"/>
        <v>1.9518081276008663</v>
      </c>
    </row>
    <row r="26" spans="1:6" ht="12.75">
      <c r="A26" s="24"/>
      <c r="B26" s="25" t="s">
        <v>39</v>
      </c>
      <c r="C26" s="11"/>
      <c r="D26" s="26"/>
      <c r="E26" s="26"/>
      <c r="F26" s="26"/>
    </row>
    <row r="27" spans="1:6" ht="12.75">
      <c r="A27" s="24"/>
      <c r="B27" s="10" t="s">
        <v>116</v>
      </c>
      <c r="C27" s="11" t="s">
        <v>32</v>
      </c>
      <c r="D27" s="27">
        <v>24632.63</v>
      </c>
      <c r="E27" s="27">
        <f t="shared" si="0"/>
        <v>295591.56</v>
      </c>
      <c r="F27" s="27">
        <f t="shared" si="1"/>
        <v>1.381480712931702</v>
      </c>
    </row>
    <row r="28" spans="1:6" ht="12.75">
      <c r="A28" s="24"/>
      <c r="B28" s="25" t="s">
        <v>40</v>
      </c>
      <c r="C28" s="11"/>
      <c r="D28" s="26"/>
      <c r="E28" s="26"/>
      <c r="F28" s="26"/>
    </row>
    <row r="29" spans="1:6" ht="12.75">
      <c r="A29" s="24"/>
      <c r="B29" s="10" t="s">
        <v>117</v>
      </c>
      <c r="C29" s="11" t="s">
        <v>32</v>
      </c>
      <c r="D29" s="27">
        <v>7747.36</v>
      </c>
      <c r="E29" s="27">
        <f t="shared" si="0"/>
        <v>92968.31999999999</v>
      </c>
      <c r="F29" s="27">
        <f t="shared" si="1"/>
        <v>0.4344979978239656</v>
      </c>
    </row>
    <row r="30" spans="1:6" ht="12.75">
      <c r="A30" s="24"/>
      <c r="B30" s="25" t="s">
        <v>41</v>
      </c>
      <c r="C30" s="11"/>
      <c r="D30" s="26"/>
      <c r="E30" s="26"/>
      <c r="F30" s="26"/>
    </row>
    <row r="31" spans="1:6" ht="12.75">
      <c r="A31" s="24"/>
      <c r="B31" s="10" t="s">
        <v>42</v>
      </c>
      <c r="C31" s="11" t="s">
        <v>32</v>
      </c>
      <c r="D31" s="26" t="s">
        <v>43</v>
      </c>
      <c r="E31" s="26"/>
      <c r="F31" s="26"/>
    </row>
    <row r="32" spans="1:6" ht="12.75">
      <c r="A32" s="24"/>
      <c r="B32" s="10" t="s">
        <v>44</v>
      </c>
      <c r="C32" s="11" t="s">
        <v>32</v>
      </c>
      <c r="D32" s="27">
        <v>1066.8</v>
      </c>
      <c r="E32" s="27">
        <f t="shared" si="0"/>
        <v>12801.599999999999</v>
      </c>
      <c r="F32" s="27">
        <f t="shared" si="1"/>
        <v>0.05982973091202764</v>
      </c>
    </row>
    <row r="33" spans="1:6" ht="13.5" thickBot="1">
      <c r="A33" s="24"/>
      <c r="B33" s="10" t="s">
        <v>45</v>
      </c>
      <c r="C33" s="11" t="s">
        <v>32</v>
      </c>
      <c r="D33" s="27">
        <v>1355.13</v>
      </c>
      <c r="E33" s="27">
        <f t="shared" si="0"/>
        <v>16261.560000000001</v>
      </c>
      <c r="F33" s="27">
        <f t="shared" si="1"/>
        <v>0.07600024676679418</v>
      </c>
    </row>
    <row r="34" spans="1:6" ht="13.5" thickBot="1">
      <c r="A34" s="19" t="s">
        <v>11</v>
      </c>
      <c r="B34" s="20" t="s">
        <v>46</v>
      </c>
      <c r="C34" s="21"/>
      <c r="D34" s="22">
        <v>77406.15</v>
      </c>
      <c r="E34" s="22">
        <f t="shared" si="0"/>
        <v>928873.7999999999</v>
      </c>
      <c r="F34" s="22">
        <f t="shared" si="1"/>
        <v>4.341197155451864</v>
      </c>
    </row>
    <row r="35" spans="1:6" ht="12.75">
      <c r="A35" s="24"/>
      <c r="B35" s="10" t="s">
        <v>47</v>
      </c>
      <c r="C35" s="11" t="s">
        <v>32</v>
      </c>
      <c r="D35" s="27">
        <v>9823.17</v>
      </c>
      <c r="E35" s="27">
        <f t="shared" si="0"/>
        <v>117878.04000000001</v>
      </c>
      <c r="F35" s="27">
        <f t="shared" si="1"/>
        <v>0.5509164021401411</v>
      </c>
    </row>
    <row r="36" spans="1:6" ht="12.75">
      <c r="A36" s="24"/>
      <c r="B36" s="10" t="s">
        <v>48</v>
      </c>
      <c r="C36" s="11"/>
      <c r="D36" s="26"/>
      <c r="E36" s="26"/>
      <c r="F36" s="26"/>
    </row>
    <row r="37" spans="1:6" ht="12.75">
      <c r="A37" s="24"/>
      <c r="B37" s="10" t="s">
        <v>118</v>
      </c>
      <c r="C37" s="11" t="s">
        <v>32</v>
      </c>
      <c r="D37" s="27">
        <v>3957.31</v>
      </c>
      <c r="E37" s="27">
        <f t="shared" si="0"/>
        <v>47487.72</v>
      </c>
      <c r="F37" s="27">
        <f t="shared" si="1"/>
        <v>0.2219392505019461</v>
      </c>
    </row>
    <row r="38" spans="1:6" ht="12.75">
      <c r="A38" s="24"/>
      <c r="B38" s="10" t="s">
        <v>49</v>
      </c>
      <c r="C38" s="11" t="s">
        <v>32</v>
      </c>
      <c r="D38" s="27">
        <v>15727.38</v>
      </c>
      <c r="E38" s="27">
        <f t="shared" si="0"/>
        <v>188728.56</v>
      </c>
      <c r="F38" s="27">
        <f t="shared" si="1"/>
        <v>0.8820443507229145</v>
      </c>
    </row>
    <row r="39" spans="1:6" ht="12.75">
      <c r="A39" s="24"/>
      <c r="B39" s="10" t="s">
        <v>50</v>
      </c>
      <c r="C39" s="11" t="s">
        <v>32</v>
      </c>
      <c r="D39" s="27">
        <v>44044.55</v>
      </c>
      <c r="E39" s="27">
        <f t="shared" si="0"/>
        <v>528534.6000000001</v>
      </c>
      <c r="F39" s="27">
        <f t="shared" si="1"/>
        <v>2.470166455419336</v>
      </c>
    </row>
    <row r="40" spans="1:6" ht="12.75">
      <c r="A40" s="24"/>
      <c r="B40" s="10" t="s">
        <v>51</v>
      </c>
      <c r="C40" s="11" t="s">
        <v>32</v>
      </c>
      <c r="D40" s="27">
        <v>2605.6</v>
      </c>
      <c r="E40" s="27">
        <f t="shared" si="0"/>
        <v>31267.199999999997</v>
      </c>
      <c r="F40" s="27">
        <f t="shared" si="1"/>
        <v>0.14613080883425122</v>
      </c>
    </row>
    <row r="41" spans="1:6" ht="26.25" thickBot="1">
      <c r="A41" s="24"/>
      <c r="B41" s="10" t="s">
        <v>155</v>
      </c>
      <c r="C41" s="11" t="s">
        <v>32</v>
      </c>
      <c r="D41" s="27">
        <v>1248.14</v>
      </c>
      <c r="E41" s="27">
        <f t="shared" si="0"/>
        <v>14977.68</v>
      </c>
      <c r="F41" s="27">
        <f t="shared" si="1"/>
        <v>0.06999988783327539</v>
      </c>
    </row>
    <row r="42" spans="1:6" ht="13.5" thickBot="1">
      <c r="A42" s="19"/>
      <c r="B42" s="28" t="s">
        <v>52</v>
      </c>
      <c r="C42" s="29" t="s">
        <v>32</v>
      </c>
      <c r="D42" s="22">
        <v>173668.47</v>
      </c>
      <c r="E42" s="22">
        <f t="shared" si="0"/>
        <v>2084021.6400000001</v>
      </c>
      <c r="F42" s="22">
        <f t="shared" si="1"/>
        <v>9.739911724787726</v>
      </c>
    </row>
    <row r="43" spans="1:6" ht="25.5">
      <c r="A43" s="30" t="s">
        <v>13</v>
      </c>
      <c r="B43" s="31" t="s">
        <v>53</v>
      </c>
      <c r="C43" s="32" t="s">
        <v>32</v>
      </c>
      <c r="D43" s="33">
        <v>14830.6</v>
      </c>
      <c r="E43" s="33">
        <f t="shared" si="0"/>
        <v>177967.2</v>
      </c>
      <c r="F43" s="33">
        <f t="shared" si="1"/>
        <v>0.8317499130707885</v>
      </c>
    </row>
    <row r="44" spans="1:6" ht="12.75">
      <c r="A44" s="30" t="s">
        <v>15</v>
      </c>
      <c r="B44" s="31" t="s">
        <v>54</v>
      </c>
      <c r="C44" s="32" t="s">
        <v>32</v>
      </c>
      <c r="D44" s="33">
        <v>29491.81</v>
      </c>
      <c r="E44" s="33">
        <f t="shared" si="0"/>
        <v>353901.72000000003</v>
      </c>
      <c r="F44" s="33">
        <f t="shared" si="1"/>
        <v>1.6539998653999306</v>
      </c>
    </row>
    <row r="45" spans="1:6" ht="13.5" thickBot="1">
      <c r="A45" s="30" t="s">
        <v>17</v>
      </c>
      <c r="B45" s="31" t="s">
        <v>154</v>
      </c>
      <c r="C45" s="32" t="s">
        <v>32</v>
      </c>
      <c r="D45" s="34" t="s">
        <v>43</v>
      </c>
      <c r="E45" s="34"/>
      <c r="F45" s="34"/>
    </row>
    <row r="46" spans="1:6" ht="17.25" customHeight="1" thickBot="1">
      <c r="A46" s="19"/>
      <c r="B46" s="20" t="s">
        <v>55</v>
      </c>
      <c r="C46" s="35" t="s">
        <v>32</v>
      </c>
      <c r="D46" s="36">
        <v>217990.87</v>
      </c>
      <c r="E46" s="36">
        <f t="shared" si="0"/>
        <v>2615890.44</v>
      </c>
      <c r="F46" s="36">
        <f t="shared" si="1"/>
        <v>12.22566094242482</v>
      </c>
    </row>
    <row r="47" spans="1:6" ht="14.25" customHeight="1">
      <c r="A47" s="30" t="s">
        <v>20</v>
      </c>
      <c r="B47" s="31" t="s">
        <v>111</v>
      </c>
      <c r="C47" s="32" t="s">
        <v>32</v>
      </c>
      <c r="D47" s="34">
        <v>13079.45</v>
      </c>
      <c r="E47" s="34">
        <f t="shared" si="0"/>
        <v>156953.40000000002</v>
      </c>
      <c r="F47" s="34">
        <v>0.73</v>
      </c>
    </row>
    <row r="48" spans="1:6" ht="15.75" customHeight="1" thickBot="1">
      <c r="A48" s="30" t="s">
        <v>22</v>
      </c>
      <c r="B48" s="31" t="s">
        <v>112</v>
      </c>
      <c r="C48" s="32" t="s">
        <v>32</v>
      </c>
      <c r="D48" s="33">
        <v>7146.5</v>
      </c>
      <c r="E48" s="33">
        <f t="shared" si="0"/>
        <v>85758</v>
      </c>
      <c r="F48" s="33">
        <f t="shared" si="1"/>
        <v>0.4007997487465369</v>
      </c>
    </row>
    <row r="49" spans="1:6" ht="13.5" thickBot="1">
      <c r="A49" s="19"/>
      <c r="B49" s="20" t="s">
        <v>52</v>
      </c>
      <c r="C49" s="35" t="s">
        <v>32</v>
      </c>
      <c r="D49" s="36">
        <v>238216.82</v>
      </c>
      <c r="E49" s="36">
        <f t="shared" si="0"/>
        <v>2858601.84</v>
      </c>
      <c r="F49" s="36">
        <f t="shared" si="1"/>
        <v>13.36000022433345</v>
      </c>
    </row>
    <row r="50" spans="1:6" ht="31.5" customHeight="1">
      <c r="A50" s="43" t="s">
        <v>43</v>
      </c>
      <c r="B50" s="43"/>
      <c r="C50" s="43"/>
      <c r="D50" s="43"/>
      <c r="E50" s="43"/>
      <c r="F50" s="43"/>
    </row>
  </sheetData>
  <sheetProtection/>
  <mergeCells count="4">
    <mergeCell ref="A50:F50"/>
    <mergeCell ref="A1:D1"/>
    <mergeCell ref="A2:D2"/>
    <mergeCell ref="A3:D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29">
      <selection activeCell="I50" sqref="I50"/>
    </sheetView>
  </sheetViews>
  <sheetFormatPr defaultColWidth="10.33203125" defaultRowHeight="11.25"/>
  <cols>
    <col min="1" max="1" width="7.83203125" style="0" customWidth="1"/>
    <col min="2" max="2" width="58.16015625" style="1" customWidth="1"/>
    <col min="3" max="3" width="9" style="0" customWidth="1"/>
    <col min="4" max="4" width="19.66015625" style="0" customWidth="1"/>
    <col min="5" max="5" width="18.66015625" style="0" customWidth="1"/>
    <col min="6" max="6" width="24.83203125" style="0" customWidth="1"/>
  </cols>
  <sheetData>
    <row r="1" spans="1:4" ht="15">
      <c r="A1" s="40" t="s">
        <v>0</v>
      </c>
      <c r="B1" s="40"/>
      <c r="C1" s="40"/>
      <c r="D1" s="40"/>
    </row>
    <row r="2" spans="1:4" s="2" customFormat="1" ht="12.75">
      <c r="A2" s="41" t="s">
        <v>56</v>
      </c>
      <c r="B2" s="41"/>
      <c r="C2" s="41"/>
      <c r="D2" s="41"/>
    </row>
    <row r="3" spans="1:4" ht="13.5" customHeight="1">
      <c r="A3" s="42" t="s">
        <v>107</v>
      </c>
      <c r="B3" s="42"/>
      <c r="C3" s="42"/>
      <c r="D3" s="42"/>
    </row>
    <row r="4" ht="12.75">
      <c r="A4" s="3" t="s">
        <v>57</v>
      </c>
    </row>
    <row r="5" ht="12.75">
      <c r="A5" s="3" t="s">
        <v>3</v>
      </c>
    </row>
    <row r="6" ht="13.5" thickBot="1">
      <c r="A6" s="4" t="s">
        <v>58</v>
      </c>
    </row>
    <row r="7" spans="1:4" ht="11.25" customHeight="1">
      <c r="A7" s="5" t="s">
        <v>5</v>
      </c>
      <c r="B7" s="6" t="s">
        <v>6</v>
      </c>
      <c r="C7" s="7" t="s">
        <v>7</v>
      </c>
      <c r="D7" s="8">
        <v>1084</v>
      </c>
    </row>
    <row r="8" spans="1:4" ht="10.5" customHeight="1">
      <c r="A8" s="9" t="s">
        <v>8</v>
      </c>
      <c r="B8" s="10" t="s">
        <v>9</v>
      </c>
      <c r="C8" s="11" t="s">
        <v>10</v>
      </c>
      <c r="D8" s="12">
        <v>11</v>
      </c>
    </row>
    <row r="9" spans="1:4" ht="10.5" customHeight="1">
      <c r="A9" s="9" t="s">
        <v>11</v>
      </c>
      <c r="B9" s="10" t="s">
        <v>12</v>
      </c>
      <c r="C9" s="11" t="s">
        <v>7</v>
      </c>
      <c r="D9" s="13">
        <v>6.37</v>
      </c>
    </row>
    <row r="10" spans="1:4" ht="10.5" customHeight="1">
      <c r="A10" s="9" t="s">
        <v>13</v>
      </c>
      <c r="B10" s="10" t="s">
        <v>14</v>
      </c>
      <c r="C10" s="11" t="s">
        <v>7</v>
      </c>
      <c r="D10" s="14">
        <v>2.6</v>
      </c>
    </row>
    <row r="11" spans="1:4" ht="10.5" customHeight="1">
      <c r="A11" s="9" t="s">
        <v>15</v>
      </c>
      <c r="B11" s="10" t="s">
        <v>16</v>
      </c>
      <c r="C11" s="11" t="s">
        <v>7</v>
      </c>
      <c r="D11" s="14">
        <v>3.7</v>
      </c>
    </row>
    <row r="12" spans="1:4" ht="10.5" customHeight="1">
      <c r="A12" s="9" t="s">
        <v>17</v>
      </c>
      <c r="B12" s="10" t="s">
        <v>18</v>
      </c>
      <c r="C12" s="11" t="s">
        <v>19</v>
      </c>
      <c r="D12" s="12">
        <v>2513</v>
      </c>
    </row>
    <row r="13" spans="1:4" ht="12.75">
      <c r="A13" s="9" t="s">
        <v>20</v>
      </c>
      <c r="B13" s="10" t="s">
        <v>21</v>
      </c>
      <c r="C13" s="11" t="s">
        <v>19</v>
      </c>
      <c r="D13" s="12">
        <v>0</v>
      </c>
    </row>
    <row r="14" spans="1:4" ht="10.5" customHeight="1">
      <c r="A14" s="9" t="s">
        <v>22</v>
      </c>
      <c r="B14" s="10" t="s">
        <v>23</v>
      </c>
      <c r="C14" s="11" t="s">
        <v>19</v>
      </c>
      <c r="D14" s="12">
        <v>9766</v>
      </c>
    </row>
    <row r="15" spans="1:4" ht="12.75">
      <c r="A15" s="9" t="s">
        <v>24</v>
      </c>
      <c r="B15" s="10" t="s">
        <v>25</v>
      </c>
      <c r="C15" s="11" t="s">
        <v>19</v>
      </c>
      <c r="D15" s="14">
        <v>3530.4</v>
      </c>
    </row>
    <row r="16" spans="1:4" ht="10.5" customHeight="1" thickBot="1">
      <c r="A16" s="15"/>
      <c r="B16" s="16"/>
      <c r="C16" s="17"/>
      <c r="D16" s="17"/>
    </row>
    <row r="17" spans="1:6" s="1" customFormat="1" ht="24.75" customHeight="1" thickBot="1">
      <c r="A17" s="18" t="s">
        <v>26</v>
      </c>
      <c r="B17" s="18" t="s">
        <v>27</v>
      </c>
      <c r="C17" s="18" t="s">
        <v>28</v>
      </c>
      <c r="D17" s="18" t="s">
        <v>29</v>
      </c>
      <c r="E17" s="18" t="s">
        <v>105</v>
      </c>
      <c r="F17" s="18" t="s">
        <v>106</v>
      </c>
    </row>
    <row r="18" spans="1:6" ht="13.5" thickBot="1">
      <c r="A18" s="19" t="s">
        <v>5</v>
      </c>
      <c r="B18" s="20" t="s">
        <v>30</v>
      </c>
      <c r="C18" s="21"/>
      <c r="D18" s="22">
        <v>78912.48</v>
      </c>
      <c r="E18" s="22">
        <f>D18*12</f>
        <v>946949.76</v>
      </c>
      <c r="F18" s="22">
        <f>D18/22938.7</f>
        <v>3.440146128594907</v>
      </c>
    </row>
    <row r="19" spans="1:6" ht="12.75">
      <c r="A19" s="11"/>
      <c r="B19" s="10" t="s">
        <v>31</v>
      </c>
      <c r="C19" s="11" t="s">
        <v>32</v>
      </c>
      <c r="D19" s="23">
        <v>28367.47</v>
      </c>
      <c r="E19" s="23">
        <f aca="true" t="shared" si="0" ref="E19:E49">D19*12</f>
        <v>340409.64</v>
      </c>
      <c r="F19" s="23">
        <f aca="true" t="shared" si="1" ref="F19:F49">D19/22938.7</f>
        <v>1.236664239908975</v>
      </c>
    </row>
    <row r="20" spans="1:6" ht="12.75">
      <c r="A20" s="11"/>
      <c r="B20" s="10" t="s">
        <v>33</v>
      </c>
      <c r="C20" s="11" t="s">
        <v>32</v>
      </c>
      <c r="D20" s="23">
        <v>13582.25</v>
      </c>
      <c r="E20" s="23">
        <f t="shared" si="0"/>
        <v>162987</v>
      </c>
      <c r="F20" s="23">
        <f t="shared" si="1"/>
        <v>0.5921107124640891</v>
      </c>
    </row>
    <row r="21" spans="1:6" ht="12.75">
      <c r="A21" s="11"/>
      <c r="B21" s="10" t="s">
        <v>34</v>
      </c>
      <c r="C21" s="11" t="s">
        <v>32</v>
      </c>
      <c r="D21" s="23">
        <v>14240.91</v>
      </c>
      <c r="E21" s="23">
        <f t="shared" si="0"/>
        <v>170890.91999999998</v>
      </c>
      <c r="F21" s="23">
        <f t="shared" si="1"/>
        <v>0.6208246326077763</v>
      </c>
    </row>
    <row r="22" spans="1:6" ht="12.75">
      <c r="A22" s="11"/>
      <c r="B22" s="10" t="s">
        <v>35</v>
      </c>
      <c r="C22" s="11" t="s">
        <v>32</v>
      </c>
      <c r="D22" s="23">
        <v>13327.38</v>
      </c>
      <c r="E22" s="23">
        <f t="shared" si="0"/>
        <v>159928.56</v>
      </c>
      <c r="F22" s="23">
        <f t="shared" si="1"/>
        <v>0.580999795106087</v>
      </c>
    </row>
    <row r="23" spans="1:6" ht="12.75">
      <c r="A23" s="11"/>
      <c r="B23" s="10" t="s">
        <v>36</v>
      </c>
      <c r="C23" s="11" t="s">
        <v>32</v>
      </c>
      <c r="D23" s="23">
        <v>1448.54</v>
      </c>
      <c r="E23" s="23">
        <f t="shared" si="0"/>
        <v>17382.48</v>
      </c>
      <c r="F23" s="23">
        <f t="shared" si="1"/>
        <v>0.06314830395794008</v>
      </c>
    </row>
    <row r="24" spans="1:6" ht="13.5" thickBot="1">
      <c r="A24" s="11"/>
      <c r="B24" s="10" t="s">
        <v>37</v>
      </c>
      <c r="C24" s="11" t="s">
        <v>32</v>
      </c>
      <c r="D24" s="23">
        <v>7945.93</v>
      </c>
      <c r="E24" s="23">
        <f t="shared" si="0"/>
        <v>95351.16</v>
      </c>
      <c r="F24" s="23">
        <f t="shared" si="1"/>
        <v>0.3463984445500399</v>
      </c>
    </row>
    <row r="25" spans="1:6" ht="13.5" thickBot="1">
      <c r="A25" s="19" t="s">
        <v>8</v>
      </c>
      <c r="B25" s="20" t="s">
        <v>38</v>
      </c>
      <c r="C25" s="21"/>
      <c r="D25" s="22">
        <v>47015.94</v>
      </c>
      <c r="E25" s="22">
        <f t="shared" si="0"/>
        <v>564191.28</v>
      </c>
      <c r="F25" s="22">
        <f t="shared" si="1"/>
        <v>2.0496340245959885</v>
      </c>
    </row>
    <row r="26" spans="1:6" ht="12.75">
      <c r="A26" s="24"/>
      <c r="B26" s="25" t="s">
        <v>39</v>
      </c>
      <c r="C26" s="11"/>
      <c r="D26" s="26"/>
      <c r="E26" s="26"/>
      <c r="F26" s="26"/>
    </row>
    <row r="27" spans="1:6" ht="12.75">
      <c r="A27" s="24"/>
      <c r="B27" s="10" t="s">
        <v>113</v>
      </c>
      <c r="C27" s="11" t="s">
        <v>32</v>
      </c>
      <c r="D27" s="27">
        <v>20014.01</v>
      </c>
      <c r="E27" s="27">
        <f t="shared" si="0"/>
        <v>240168.12</v>
      </c>
      <c r="F27" s="27">
        <f t="shared" si="1"/>
        <v>0.872499749331915</v>
      </c>
    </row>
    <row r="28" spans="1:6" ht="12.75">
      <c r="A28" s="24"/>
      <c r="B28" s="25" t="s">
        <v>40</v>
      </c>
      <c r="C28" s="11"/>
      <c r="D28" s="26"/>
      <c r="E28" s="26"/>
      <c r="F28" s="26"/>
    </row>
    <row r="29" spans="1:6" ht="12.75">
      <c r="A29" s="24"/>
      <c r="B29" s="10" t="s">
        <v>114</v>
      </c>
      <c r="C29" s="11" t="s">
        <v>32</v>
      </c>
      <c r="D29" s="27">
        <v>23887.69</v>
      </c>
      <c r="E29" s="27">
        <f t="shared" si="0"/>
        <v>286652.27999999997</v>
      </c>
      <c r="F29" s="27">
        <f t="shared" si="1"/>
        <v>1.0413706966828982</v>
      </c>
    </row>
    <row r="30" spans="1:6" ht="12.75">
      <c r="A30" s="24"/>
      <c r="B30" s="25" t="s">
        <v>41</v>
      </c>
      <c r="C30" s="11"/>
      <c r="D30" s="26"/>
      <c r="E30" s="26"/>
      <c r="F30" s="26"/>
    </row>
    <row r="31" spans="1:6" ht="12.75">
      <c r="A31" s="24"/>
      <c r="B31" s="10" t="s">
        <v>42</v>
      </c>
      <c r="C31" s="11" t="s">
        <v>32</v>
      </c>
      <c r="D31" s="26" t="s">
        <v>43</v>
      </c>
      <c r="E31" s="26"/>
      <c r="F31" s="26"/>
    </row>
    <row r="32" spans="1:6" ht="12.75">
      <c r="A32" s="24"/>
      <c r="B32" s="10" t="s">
        <v>44</v>
      </c>
      <c r="C32" s="11" t="s">
        <v>32</v>
      </c>
      <c r="D32" s="27">
        <v>1370.9</v>
      </c>
      <c r="E32" s="27">
        <f t="shared" si="0"/>
        <v>16450.800000000003</v>
      </c>
      <c r="F32" s="27">
        <f t="shared" si="1"/>
        <v>0.05976363089451451</v>
      </c>
    </row>
    <row r="33" spans="1:6" ht="13.5" thickBot="1">
      <c r="A33" s="24"/>
      <c r="B33" s="10" t="s">
        <v>45</v>
      </c>
      <c r="C33" s="11" t="s">
        <v>32</v>
      </c>
      <c r="D33" s="27">
        <v>1743.34</v>
      </c>
      <c r="E33" s="27">
        <f t="shared" si="0"/>
        <v>20920.079999999998</v>
      </c>
      <c r="F33" s="27">
        <f t="shared" si="1"/>
        <v>0.07599994768666053</v>
      </c>
    </row>
    <row r="34" spans="1:6" ht="13.5" thickBot="1">
      <c r="A34" s="19" t="s">
        <v>11</v>
      </c>
      <c r="B34" s="20" t="s">
        <v>46</v>
      </c>
      <c r="C34" s="21"/>
      <c r="D34" s="22">
        <v>97492.46</v>
      </c>
      <c r="E34" s="22">
        <f t="shared" si="0"/>
        <v>1169909.52</v>
      </c>
      <c r="F34" s="22">
        <f t="shared" si="1"/>
        <v>4.250130129431921</v>
      </c>
    </row>
    <row r="35" spans="1:6" ht="12.75">
      <c r="A35" s="24"/>
      <c r="B35" s="10" t="s">
        <v>47</v>
      </c>
      <c r="C35" s="11" t="s">
        <v>32</v>
      </c>
      <c r="D35" s="27">
        <v>12637.31</v>
      </c>
      <c r="E35" s="27">
        <f t="shared" si="0"/>
        <v>151647.72</v>
      </c>
      <c r="F35" s="27">
        <f t="shared" si="1"/>
        <v>0.5509165733018871</v>
      </c>
    </row>
    <row r="36" spans="1:6" ht="12.75">
      <c r="A36" s="24"/>
      <c r="B36" s="10" t="s">
        <v>48</v>
      </c>
      <c r="C36" s="11"/>
      <c r="D36" s="26"/>
      <c r="E36" s="26"/>
      <c r="F36" s="26"/>
    </row>
    <row r="37" spans="1:6" ht="12.75">
      <c r="A37" s="24"/>
      <c r="B37" s="10" t="s">
        <v>115</v>
      </c>
      <c r="C37" s="11" t="s">
        <v>32</v>
      </c>
      <c r="D37" s="27">
        <v>4993.85</v>
      </c>
      <c r="E37" s="27">
        <f t="shared" si="0"/>
        <v>59926.200000000004</v>
      </c>
      <c r="F37" s="27">
        <f t="shared" si="1"/>
        <v>0.2177041419086522</v>
      </c>
    </row>
    <row r="38" spans="1:6" ht="12.75">
      <c r="A38" s="24"/>
      <c r="B38" s="10" t="s">
        <v>49</v>
      </c>
      <c r="C38" s="11" t="s">
        <v>32</v>
      </c>
      <c r="D38" s="27">
        <v>18010.48</v>
      </c>
      <c r="E38" s="27">
        <f t="shared" si="0"/>
        <v>216125.76</v>
      </c>
      <c r="F38" s="27">
        <f t="shared" si="1"/>
        <v>0.7851569618156216</v>
      </c>
    </row>
    <row r="39" spans="1:6" ht="12.75">
      <c r="A39" s="24"/>
      <c r="B39" s="10" t="s">
        <v>50</v>
      </c>
      <c r="C39" s="11" t="s">
        <v>32</v>
      </c>
      <c r="D39" s="27">
        <v>56662.41</v>
      </c>
      <c r="E39" s="27">
        <f t="shared" si="0"/>
        <v>679948.92</v>
      </c>
      <c r="F39" s="27">
        <f t="shared" si="1"/>
        <v>2.4701665743917487</v>
      </c>
    </row>
    <row r="40" spans="1:6" ht="12.75">
      <c r="A40" s="24"/>
      <c r="B40" s="10" t="s">
        <v>51</v>
      </c>
      <c r="C40" s="11" t="s">
        <v>32</v>
      </c>
      <c r="D40" s="27">
        <v>3582.7</v>
      </c>
      <c r="E40" s="27">
        <f t="shared" si="0"/>
        <v>42992.399999999994</v>
      </c>
      <c r="F40" s="27">
        <f t="shared" si="1"/>
        <v>0.1561858344195617</v>
      </c>
    </row>
    <row r="41" spans="1:6" ht="26.25" thickBot="1">
      <c r="A41" s="24"/>
      <c r="B41" s="10" t="s">
        <v>155</v>
      </c>
      <c r="C41" s="11" t="s">
        <v>32</v>
      </c>
      <c r="D41" s="27">
        <v>1605.71</v>
      </c>
      <c r="E41" s="27">
        <f t="shared" si="0"/>
        <v>19268.52</v>
      </c>
      <c r="F41" s="27">
        <f t="shared" si="1"/>
        <v>0.07000004359444956</v>
      </c>
    </row>
    <row r="42" spans="1:6" ht="13.5" thickBot="1">
      <c r="A42" s="19"/>
      <c r="B42" s="28" t="s">
        <v>52</v>
      </c>
      <c r="C42" s="29" t="s">
        <v>32</v>
      </c>
      <c r="D42" s="22">
        <v>223420.88</v>
      </c>
      <c r="E42" s="22">
        <f t="shared" si="0"/>
        <v>2681050.56</v>
      </c>
      <c r="F42" s="22">
        <f t="shared" si="1"/>
        <v>9.739910282622816</v>
      </c>
    </row>
    <row r="43" spans="1:6" ht="25.5">
      <c r="A43" s="30" t="s">
        <v>13</v>
      </c>
      <c r="B43" s="31" t="s">
        <v>53</v>
      </c>
      <c r="C43" s="32" t="s">
        <v>32</v>
      </c>
      <c r="D43" s="33">
        <v>19079.26</v>
      </c>
      <c r="E43" s="33">
        <f t="shared" si="0"/>
        <v>228951.12</v>
      </c>
      <c r="F43" s="33">
        <f t="shared" si="1"/>
        <v>0.8317498376106753</v>
      </c>
    </row>
    <row r="44" spans="1:6" ht="12.75">
      <c r="A44" s="30" t="s">
        <v>15</v>
      </c>
      <c r="B44" s="31" t="s">
        <v>54</v>
      </c>
      <c r="C44" s="32" t="s">
        <v>32</v>
      </c>
      <c r="D44" s="33">
        <v>37940.61</v>
      </c>
      <c r="E44" s="33">
        <f t="shared" si="0"/>
        <v>455287.32</v>
      </c>
      <c r="F44" s="33">
        <f t="shared" si="1"/>
        <v>1.65400000871889</v>
      </c>
    </row>
    <row r="45" spans="1:6" ht="13.5" thickBot="1">
      <c r="A45" s="30" t="s">
        <v>17</v>
      </c>
      <c r="B45" s="31" t="s">
        <v>154</v>
      </c>
      <c r="C45" s="32" t="s">
        <v>32</v>
      </c>
      <c r="D45" s="34" t="s">
        <v>43</v>
      </c>
      <c r="E45" s="34"/>
      <c r="F45" s="34"/>
    </row>
    <row r="46" spans="1:6" ht="17.25" customHeight="1" thickBot="1">
      <c r="A46" s="19"/>
      <c r="B46" s="20" t="s">
        <v>55</v>
      </c>
      <c r="C46" s="35" t="s">
        <v>32</v>
      </c>
      <c r="D46" s="36">
        <v>280440.75</v>
      </c>
      <c r="E46" s="36">
        <f t="shared" si="0"/>
        <v>3365289</v>
      </c>
      <c r="F46" s="36">
        <f t="shared" si="1"/>
        <v>12.22566012895238</v>
      </c>
    </row>
    <row r="47" spans="1:6" ht="14.25" customHeight="1">
      <c r="A47" s="30" t="s">
        <v>20</v>
      </c>
      <c r="B47" s="31" t="s">
        <v>111</v>
      </c>
      <c r="C47" s="32" t="s">
        <v>32</v>
      </c>
      <c r="D47" s="34">
        <v>16826.45</v>
      </c>
      <c r="E47" s="34">
        <f t="shared" si="0"/>
        <v>201917.40000000002</v>
      </c>
      <c r="F47" s="34">
        <v>0.73</v>
      </c>
    </row>
    <row r="48" spans="1:6" ht="15.75" customHeight="1" thickBot="1">
      <c r="A48" s="30" t="s">
        <v>22</v>
      </c>
      <c r="B48" s="31" t="s">
        <v>112</v>
      </c>
      <c r="C48" s="32" t="s">
        <v>32</v>
      </c>
      <c r="D48" s="33">
        <v>9193.83</v>
      </c>
      <c r="E48" s="33">
        <f t="shared" si="0"/>
        <v>110325.95999999999</v>
      </c>
      <c r="F48" s="33">
        <f t="shared" si="1"/>
        <v>0.4007999581493284</v>
      </c>
    </row>
    <row r="49" spans="1:6" ht="13.5" thickBot="1">
      <c r="A49" s="19"/>
      <c r="B49" s="20" t="s">
        <v>52</v>
      </c>
      <c r="C49" s="35" t="s">
        <v>32</v>
      </c>
      <c r="D49" s="36">
        <v>306461.03</v>
      </c>
      <c r="E49" s="36">
        <f t="shared" si="0"/>
        <v>3677532.3600000003</v>
      </c>
      <c r="F49" s="36">
        <f t="shared" si="1"/>
        <v>13.359999912811102</v>
      </c>
    </row>
    <row r="50" spans="1:7" ht="12.75">
      <c r="A50" t="s">
        <v>156</v>
      </c>
      <c r="B50" s="43" t="s">
        <v>43</v>
      </c>
      <c r="C50" s="43"/>
      <c r="D50" s="43"/>
      <c r="E50" s="43"/>
      <c r="F50" s="43"/>
      <c r="G50" s="43"/>
    </row>
  </sheetData>
  <sheetProtection/>
  <mergeCells count="4">
    <mergeCell ref="A1:D1"/>
    <mergeCell ref="A2:D2"/>
    <mergeCell ref="A3:D3"/>
    <mergeCell ref="B50:G50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1">
      <selection activeCell="I53" sqref="I53"/>
    </sheetView>
  </sheetViews>
  <sheetFormatPr defaultColWidth="10.33203125" defaultRowHeight="11.25"/>
  <cols>
    <col min="1" max="1" width="7.83203125" style="0" customWidth="1"/>
    <col min="2" max="2" width="58.16015625" style="1" customWidth="1"/>
    <col min="3" max="3" width="9" style="0" customWidth="1"/>
    <col min="4" max="4" width="19.66015625" style="0" customWidth="1"/>
    <col min="5" max="5" width="18.66015625" style="0" customWidth="1"/>
    <col min="6" max="6" width="21" style="0" customWidth="1"/>
  </cols>
  <sheetData>
    <row r="1" spans="1:4" ht="15">
      <c r="A1" s="40" t="s">
        <v>0</v>
      </c>
      <c r="B1" s="40"/>
      <c r="C1" s="40"/>
      <c r="D1" s="40"/>
    </row>
    <row r="2" spans="1:4" s="2" customFormat="1" ht="12.75">
      <c r="A2" s="41" t="s">
        <v>1</v>
      </c>
      <c r="B2" s="41"/>
      <c r="C2" s="41"/>
      <c r="D2" s="41"/>
    </row>
    <row r="3" spans="1:4" ht="13.5" customHeight="1">
      <c r="A3" s="42" t="s">
        <v>107</v>
      </c>
      <c r="B3" s="42"/>
      <c r="C3" s="42"/>
      <c r="D3" s="42"/>
    </row>
    <row r="4" ht="12.75">
      <c r="A4" s="3" t="s">
        <v>2</v>
      </c>
    </row>
    <row r="5" ht="12.75">
      <c r="A5" s="3" t="s">
        <v>3</v>
      </c>
    </row>
    <row r="6" ht="12.75">
      <c r="A6" s="4" t="s">
        <v>4</v>
      </c>
    </row>
    <row r="7" spans="1:4" ht="11.25" customHeight="1">
      <c r="A7" s="5" t="s">
        <v>5</v>
      </c>
      <c r="B7" s="6" t="s">
        <v>6</v>
      </c>
      <c r="C7" s="7" t="s">
        <v>7</v>
      </c>
      <c r="D7" s="8">
        <v>1168</v>
      </c>
    </row>
    <row r="8" spans="1:4" ht="10.5" customHeight="1">
      <c r="A8" s="9" t="s">
        <v>8</v>
      </c>
      <c r="B8" s="10" t="s">
        <v>9</v>
      </c>
      <c r="C8" s="11" t="s">
        <v>10</v>
      </c>
      <c r="D8" s="12">
        <v>11</v>
      </c>
    </row>
    <row r="9" spans="1:4" ht="10.5" customHeight="1">
      <c r="A9" s="9" t="s">
        <v>11</v>
      </c>
      <c r="B9" s="10" t="s">
        <v>12</v>
      </c>
      <c r="C9" s="11" t="s">
        <v>7</v>
      </c>
      <c r="D9" s="13">
        <v>6.19</v>
      </c>
    </row>
    <row r="10" spans="1:4" ht="10.5" customHeight="1">
      <c r="A10" s="9" t="s">
        <v>13</v>
      </c>
      <c r="B10" s="10" t="s">
        <v>14</v>
      </c>
      <c r="C10" s="11" t="s">
        <v>7</v>
      </c>
      <c r="D10" s="14">
        <v>2.9</v>
      </c>
    </row>
    <row r="11" spans="1:4" ht="10.5" customHeight="1">
      <c r="A11" s="9" t="s">
        <v>15</v>
      </c>
      <c r="B11" s="10" t="s">
        <v>16</v>
      </c>
      <c r="C11" s="11" t="s">
        <v>7</v>
      </c>
      <c r="D11" s="14">
        <v>3.6</v>
      </c>
    </row>
    <row r="12" spans="1:4" ht="10.5" customHeight="1">
      <c r="A12" s="9" t="s">
        <v>17</v>
      </c>
      <c r="B12" s="10" t="s">
        <v>18</v>
      </c>
      <c r="C12" s="11" t="s">
        <v>19</v>
      </c>
      <c r="D12" s="14">
        <v>2712.8</v>
      </c>
    </row>
    <row r="13" spans="1:4" ht="12.75">
      <c r="A13" s="9" t="s">
        <v>20</v>
      </c>
      <c r="B13" s="10" t="s">
        <v>21</v>
      </c>
      <c r="C13" s="11" t="s">
        <v>19</v>
      </c>
      <c r="D13" s="12">
        <v>0</v>
      </c>
    </row>
    <row r="14" spans="1:4" ht="10.5" customHeight="1">
      <c r="A14" s="9" t="s">
        <v>22</v>
      </c>
      <c r="B14" s="10" t="s">
        <v>23</v>
      </c>
      <c r="C14" s="11" t="s">
        <v>19</v>
      </c>
      <c r="D14" s="14">
        <v>11061.6</v>
      </c>
    </row>
    <row r="15" spans="1:4" ht="12.75">
      <c r="A15" s="9" t="s">
        <v>24</v>
      </c>
      <c r="B15" s="10" t="s">
        <v>25</v>
      </c>
      <c r="C15" s="11" t="s">
        <v>19</v>
      </c>
      <c r="D15" s="14">
        <v>3397.1</v>
      </c>
    </row>
    <row r="16" spans="1:4" ht="10.5" customHeight="1" thickBot="1">
      <c r="A16" s="15"/>
      <c r="B16" s="16"/>
      <c r="C16" s="17"/>
      <c r="D16" s="17"/>
    </row>
    <row r="17" spans="1:6" s="1" customFormat="1" ht="24.75" customHeight="1" thickBot="1">
      <c r="A17" s="18" t="s">
        <v>26</v>
      </c>
      <c r="B17" s="18" t="s">
        <v>27</v>
      </c>
      <c r="C17" s="18" t="s">
        <v>28</v>
      </c>
      <c r="D17" s="18" t="s">
        <v>29</v>
      </c>
      <c r="E17" s="18" t="s">
        <v>105</v>
      </c>
      <c r="F17" s="18" t="s">
        <v>106</v>
      </c>
    </row>
    <row r="18" spans="1:6" ht="13.5" thickBot="1">
      <c r="A18" s="19" t="s">
        <v>5</v>
      </c>
      <c r="B18" s="20" t="s">
        <v>30</v>
      </c>
      <c r="C18" s="21"/>
      <c r="D18" s="22">
        <v>73841.09</v>
      </c>
      <c r="E18" s="22">
        <f>D18*12</f>
        <v>886093.08</v>
      </c>
      <c r="F18" s="22">
        <f>D18/22641.2</f>
        <v>3.2613593802448633</v>
      </c>
    </row>
    <row r="19" spans="1:6" ht="12.75">
      <c r="A19" s="11"/>
      <c r="B19" s="10" t="s">
        <v>31</v>
      </c>
      <c r="C19" s="11" t="s">
        <v>32</v>
      </c>
      <c r="D19" s="23">
        <v>21141.46</v>
      </c>
      <c r="E19" s="23">
        <f aca="true" t="shared" si="0" ref="E19:E49">D19*12</f>
        <v>253697.52</v>
      </c>
      <c r="F19" s="23">
        <f aca="true" t="shared" si="1" ref="F19:F49">D19/22641.2</f>
        <v>0.9337605780612335</v>
      </c>
    </row>
    <row r="20" spans="1:6" ht="12.75">
      <c r="A20" s="11"/>
      <c r="B20" s="10" t="s">
        <v>33</v>
      </c>
      <c r="C20" s="11" t="s">
        <v>32</v>
      </c>
      <c r="D20" s="23">
        <v>13627.86</v>
      </c>
      <c r="E20" s="23">
        <f t="shared" si="0"/>
        <v>163534.32</v>
      </c>
      <c r="F20" s="23">
        <f t="shared" si="1"/>
        <v>0.6019053760401393</v>
      </c>
    </row>
    <row r="21" spans="1:6" ht="12.75">
      <c r="A21" s="11"/>
      <c r="B21" s="10" t="s">
        <v>34</v>
      </c>
      <c r="C21" s="11" t="s">
        <v>32</v>
      </c>
      <c r="D21" s="23">
        <v>14056.21</v>
      </c>
      <c r="E21" s="23">
        <f t="shared" si="0"/>
        <v>168674.52</v>
      </c>
      <c r="F21" s="23">
        <f t="shared" si="1"/>
        <v>0.620824426267159</v>
      </c>
    </row>
    <row r="22" spans="1:6" ht="12.75">
      <c r="A22" s="11"/>
      <c r="B22" s="10" t="s">
        <v>35</v>
      </c>
      <c r="C22" s="11" t="s">
        <v>32</v>
      </c>
      <c r="D22" s="23">
        <v>15787.22</v>
      </c>
      <c r="E22" s="23">
        <f t="shared" si="0"/>
        <v>189446.63999999998</v>
      </c>
      <c r="F22" s="23">
        <f t="shared" si="1"/>
        <v>0.6972784128049749</v>
      </c>
    </row>
    <row r="23" spans="1:6" ht="12.75">
      <c r="A23" s="11"/>
      <c r="B23" s="10" t="s">
        <v>36</v>
      </c>
      <c r="C23" s="11" t="s">
        <v>32</v>
      </c>
      <c r="D23" s="23">
        <v>1407.61</v>
      </c>
      <c r="E23" s="23">
        <f t="shared" si="0"/>
        <v>16891.32</v>
      </c>
      <c r="F23" s="23">
        <f t="shared" si="1"/>
        <v>0.0621702913273148</v>
      </c>
    </row>
    <row r="24" spans="1:6" ht="13.5" thickBot="1">
      <c r="A24" s="11"/>
      <c r="B24" s="10" t="s">
        <v>37</v>
      </c>
      <c r="C24" s="11" t="s">
        <v>32</v>
      </c>
      <c r="D24" s="23">
        <v>7820.73</v>
      </c>
      <c r="E24" s="23">
        <f t="shared" si="0"/>
        <v>93848.76</v>
      </c>
      <c r="F24" s="23">
        <f t="shared" si="1"/>
        <v>0.3454202957440418</v>
      </c>
    </row>
    <row r="25" spans="1:6" ht="13.5" thickBot="1">
      <c r="A25" s="19" t="s">
        <v>8</v>
      </c>
      <c r="B25" s="20" t="s">
        <v>38</v>
      </c>
      <c r="C25" s="21"/>
      <c r="D25" s="22">
        <v>48717.72</v>
      </c>
      <c r="E25" s="22">
        <f t="shared" si="0"/>
        <v>584612.64</v>
      </c>
      <c r="F25" s="22">
        <f t="shared" si="1"/>
        <v>2.151728706958995</v>
      </c>
    </row>
    <row r="26" spans="1:6" ht="12.75">
      <c r="A26" s="24"/>
      <c r="B26" s="25" t="s">
        <v>39</v>
      </c>
      <c r="C26" s="11"/>
      <c r="D26" s="26"/>
      <c r="E26" s="26"/>
      <c r="F26" s="26"/>
    </row>
    <row r="27" spans="1:6" ht="12.75">
      <c r="A27" s="24"/>
      <c r="B27" s="10" t="s">
        <v>108</v>
      </c>
      <c r="C27" s="11" t="s">
        <v>32</v>
      </c>
      <c r="D27" s="27">
        <v>22323.32</v>
      </c>
      <c r="E27" s="27">
        <f t="shared" si="0"/>
        <v>267879.83999999997</v>
      </c>
      <c r="F27" s="27">
        <f t="shared" si="1"/>
        <v>0.9859601081214776</v>
      </c>
    </row>
    <row r="28" spans="1:6" ht="12.75">
      <c r="A28" s="24"/>
      <c r="B28" s="25" t="s">
        <v>40</v>
      </c>
      <c r="C28" s="11"/>
      <c r="D28" s="26"/>
      <c r="E28" s="26"/>
      <c r="F28" s="26"/>
    </row>
    <row r="29" spans="1:6" ht="12.75">
      <c r="A29" s="24"/>
      <c r="B29" s="10" t="s">
        <v>109</v>
      </c>
      <c r="C29" s="11" t="s">
        <v>32</v>
      </c>
      <c r="D29" s="27">
        <v>23242.07</v>
      </c>
      <c r="E29" s="27">
        <f t="shared" si="0"/>
        <v>278904.83999999997</v>
      </c>
      <c r="F29" s="27">
        <f t="shared" si="1"/>
        <v>1.026538787696765</v>
      </c>
    </row>
    <row r="30" spans="1:6" ht="12.75">
      <c r="A30" s="24"/>
      <c r="B30" s="25" t="s">
        <v>41</v>
      </c>
      <c r="C30" s="11"/>
      <c r="D30" s="26"/>
      <c r="E30" s="26"/>
      <c r="F30" s="26"/>
    </row>
    <row r="31" spans="1:6" ht="12.75">
      <c r="A31" s="24"/>
      <c r="B31" s="10" t="s">
        <v>42</v>
      </c>
      <c r="C31" s="11" t="s">
        <v>32</v>
      </c>
      <c r="D31" s="26" t="s">
        <v>43</v>
      </c>
      <c r="E31" s="26"/>
      <c r="F31" s="26"/>
    </row>
    <row r="32" spans="1:6" ht="12.75">
      <c r="A32" s="24"/>
      <c r="B32" s="10" t="s">
        <v>44</v>
      </c>
      <c r="C32" s="11" t="s">
        <v>32</v>
      </c>
      <c r="D32" s="27">
        <v>1431.6</v>
      </c>
      <c r="E32" s="27">
        <f t="shared" si="0"/>
        <v>17179.199999999997</v>
      </c>
      <c r="F32" s="27">
        <f t="shared" si="1"/>
        <v>0.06322986414147659</v>
      </c>
    </row>
    <row r="33" spans="1:6" ht="13.5" thickBot="1">
      <c r="A33" s="24"/>
      <c r="B33" s="10" t="s">
        <v>45</v>
      </c>
      <c r="C33" s="11" t="s">
        <v>32</v>
      </c>
      <c r="D33" s="27">
        <v>1720.73</v>
      </c>
      <c r="E33" s="27">
        <f t="shared" si="0"/>
        <v>20648.760000000002</v>
      </c>
      <c r="F33" s="27">
        <f t="shared" si="1"/>
        <v>0.07599994699927566</v>
      </c>
    </row>
    <row r="34" spans="1:6" ht="13.5" thickBot="1">
      <c r="A34" s="19" t="s">
        <v>11</v>
      </c>
      <c r="B34" s="20" t="s">
        <v>46</v>
      </c>
      <c r="C34" s="21"/>
      <c r="D34" s="22">
        <v>97964.45</v>
      </c>
      <c r="E34" s="22">
        <f t="shared" si="0"/>
        <v>1175573.4</v>
      </c>
      <c r="F34" s="22">
        <f t="shared" si="1"/>
        <v>4.326822341572001</v>
      </c>
    </row>
    <row r="35" spans="1:6" ht="12.75">
      <c r="A35" s="24"/>
      <c r="B35" s="10" t="s">
        <v>47</v>
      </c>
      <c r="C35" s="11" t="s">
        <v>32</v>
      </c>
      <c r="D35" s="27">
        <v>12473.41</v>
      </c>
      <c r="E35" s="27">
        <f t="shared" si="0"/>
        <v>149680.91999999998</v>
      </c>
      <c r="F35" s="27">
        <f t="shared" si="1"/>
        <v>0.5509164708584351</v>
      </c>
    </row>
    <row r="36" spans="1:6" ht="12.75">
      <c r="A36" s="24"/>
      <c r="B36" s="10" t="s">
        <v>48</v>
      </c>
      <c r="C36" s="11"/>
      <c r="D36" s="26"/>
      <c r="E36" s="26"/>
      <c r="F36" s="26"/>
    </row>
    <row r="37" spans="1:6" ht="12.75">
      <c r="A37" s="24"/>
      <c r="B37" s="10" t="s">
        <v>110</v>
      </c>
      <c r="C37" s="11" t="s">
        <v>32</v>
      </c>
      <c r="D37" s="27">
        <v>5380.83</v>
      </c>
      <c r="E37" s="27">
        <f t="shared" si="0"/>
        <v>64569.96</v>
      </c>
      <c r="F37" s="27">
        <f t="shared" si="1"/>
        <v>0.23765657297316395</v>
      </c>
    </row>
    <row r="38" spans="1:6" ht="12.75">
      <c r="A38" s="24"/>
      <c r="B38" s="10" t="s">
        <v>49</v>
      </c>
      <c r="C38" s="11" t="s">
        <v>32</v>
      </c>
      <c r="D38" s="27">
        <v>20192.43</v>
      </c>
      <c r="E38" s="27">
        <f t="shared" si="0"/>
        <v>242309.16</v>
      </c>
      <c r="F38" s="27">
        <f t="shared" si="1"/>
        <v>0.891844513541685</v>
      </c>
    </row>
    <row r="39" spans="1:6" ht="12.75">
      <c r="A39" s="24"/>
      <c r="B39" s="10" t="s">
        <v>50</v>
      </c>
      <c r="C39" s="11" t="s">
        <v>32</v>
      </c>
      <c r="D39" s="27">
        <v>55927.54</v>
      </c>
      <c r="E39" s="27">
        <f t="shared" si="0"/>
        <v>671130.48</v>
      </c>
      <c r="F39" s="27">
        <f t="shared" si="1"/>
        <v>2.4701667756126</v>
      </c>
    </row>
    <row r="40" spans="1:6" ht="12.75">
      <c r="A40" s="24"/>
      <c r="B40" s="10" t="s">
        <v>51</v>
      </c>
      <c r="C40" s="11" t="s">
        <v>32</v>
      </c>
      <c r="D40" s="27">
        <v>3582.7</v>
      </c>
      <c r="E40" s="27">
        <f t="shared" si="0"/>
        <v>42992.399999999994</v>
      </c>
      <c r="F40" s="27">
        <f t="shared" si="1"/>
        <v>0.15823807925374977</v>
      </c>
    </row>
    <row r="41" spans="1:6" ht="26.25" thickBot="1">
      <c r="A41" s="24"/>
      <c r="B41" s="10" t="s">
        <v>155</v>
      </c>
      <c r="C41" s="11" t="s">
        <v>32</v>
      </c>
      <c r="D41" s="27">
        <v>407.54</v>
      </c>
      <c r="E41" s="27">
        <f t="shared" si="0"/>
        <v>4890.4800000000005</v>
      </c>
      <c r="F41" s="27">
        <f t="shared" si="1"/>
        <v>0.01799992933236754</v>
      </c>
    </row>
    <row r="42" spans="1:6" ht="13.5" thickBot="1">
      <c r="A42" s="19"/>
      <c r="B42" s="28" t="s">
        <v>52</v>
      </c>
      <c r="C42" s="29" t="s">
        <v>32</v>
      </c>
      <c r="D42" s="22">
        <v>220523.26</v>
      </c>
      <c r="E42" s="22">
        <f t="shared" si="0"/>
        <v>2646279.12</v>
      </c>
      <c r="F42" s="22">
        <f t="shared" si="1"/>
        <v>9.73991042877586</v>
      </c>
    </row>
    <row r="43" spans="1:6" ht="25.5">
      <c r="A43" s="30" t="s">
        <v>13</v>
      </c>
      <c r="B43" s="31" t="s">
        <v>53</v>
      </c>
      <c r="C43" s="32" t="s">
        <v>32</v>
      </c>
      <c r="D43" s="33">
        <v>18831.82</v>
      </c>
      <c r="E43" s="33">
        <f t="shared" si="0"/>
        <v>225981.84</v>
      </c>
      <c r="F43" s="33">
        <f t="shared" si="1"/>
        <v>0.8317500839178135</v>
      </c>
    </row>
    <row r="44" spans="1:6" ht="12.75">
      <c r="A44" s="30" t="s">
        <v>15</v>
      </c>
      <c r="B44" s="31" t="s">
        <v>54</v>
      </c>
      <c r="C44" s="32" t="s">
        <v>32</v>
      </c>
      <c r="D44" s="33">
        <v>37448.54</v>
      </c>
      <c r="E44" s="33">
        <f t="shared" si="0"/>
        <v>449382.48</v>
      </c>
      <c r="F44" s="33">
        <f t="shared" si="1"/>
        <v>1.6539997879971027</v>
      </c>
    </row>
    <row r="45" spans="1:6" ht="13.5" thickBot="1">
      <c r="A45" s="30" t="s">
        <v>17</v>
      </c>
      <c r="B45" s="31" t="s">
        <v>154</v>
      </c>
      <c r="C45" s="32" t="s">
        <v>32</v>
      </c>
      <c r="D45" s="34" t="s">
        <v>43</v>
      </c>
      <c r="E45" s="34"/>
      <c r="F45" s="34"/>
    </row>
    <row r="46" spans="1:6" ht="17.25" customHeight="1" thickBot="1">
      <c r="A46" s="19"/>
      <c r="B46" s="20" t="s">
        <v>55</v>
      </c>
      <c r="C46" s="35" t="s">
        <v>32</v>
      </c>
      <c r="D46" s="36">
        <v>276803.62</v>
      </c>
      <c r="E46" s="36">
        <f t="shared" si="0"/>
        <v>3321643.44</v>
      </c>
      <c r="F46" s="36">
        <f t="shared" si="1"/>
        <v>12.225660300690775</v>
      </c>
    </row>
    <row r="47" spans="1:6" ht="14.25" customHeight="1">
      <c r="A47" s="30" t="s">
        <v>20</v>
      </c>
      <c r="B47" s="31" t="s">
        <v>111</v>
      </c>
      <c r="C47" s="32" t="s">
        <v>32</v>
      </c>
      <c r="D47" s="34">
        <v>16608.22</v>
      </c>
      <c r="E47" s="34">
        <f t="shared" si="0"/>
        <v>199298.64</v>
      </c>
      <c r="F47" s="34">
        <v>0.74</v>
      </c>
    </row>
    <row r="48" spans="1:6" ht="15.75" customHeight="1" thickBot="1">
      <c r="A48" s="30" t="s">
        <v>22</v>
      </c>
      <c r="B48" s="31" t="s">
        <v>112</v>
      </c>
      <c r="C48" s="32" t="s">
        <v>32</v>
      </c>
      <c r="D48" s="33">
        <v>9074.59</v>
      </c>
      <c r="E48" s="33">
        <f t="shared" si="0"/>
        <v>108895.08</v>
      </c>
      <c r="F48" s="33">
        <f t="shared" si="1"/>
        <v>0.4007998692648799</v>
      </c>
    </row>
    <row r="49" spans="1:6" ht="13.5" thickBot="1">
      <c r="A49" s="19"/>
      <c r="B49" s="20" t="s">
        <v>52</v>
      </c>
      <c r="C49" s="35" t="s">
        <v>32</v>
      </c>
      <c r="D49" s="36">
        <v>302486.43</v>
      </c>
      <c r="E49" s="36">
        <f t="shared" si="0"/>
        <v>3629837.16</v>
      </c>
      <c r="F49" s="36">
        <f t="shared" si="1"/>
        <v>13.359999911665458</v>
      </c>
    </row>
    <row r="50" spans="1:6" ht="31.5" customHeight="1">
      <c r="A50" s="43" t="s">
        <v>43</v>
      </c>
      <c r="B50" s="43"/>
      <c r="C50" s="43"/>
      <c r="D50" s="43"/>
      <c r="E50" s="43"/>
      <c r="F50" s="43"/>
    </row>
  </sheetData>
  <sheetProtection/>
  <mergeCells count="4">
    <mergeCell ref="A1:D1"/>
    <mergeCell ref="A2:D2"/>
    <mergeCell ref="A3:D3"/>
    <mergeCell ref="A50:F5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34">
      <selection activeCell="E59" sqref="E59"/>
    </sheetView>
  </sheetViews>
  <sheetFormatPr defaultColWidth="10.33203125" defaultRowHeight="11.25"/>
  <cols>
    <col min="1" max="1" width="7.83203125" style="0" customWidth="1"/>
    <col min="2" max="2" width="58.16015625" style="1" customWidth="1"/>
    <col min="3" max="3" width="9" style="0" customWidth="1"/>
    <col min="4" max="4" width="19.66015625" style="0" customWidth="1"/>
    <col min="5" max="5" width="18.66015625" style="0" customWidth="1"/>
    <col min="6" max="6" width="13.33203125" style="0" customWidth="1"/>
  </cols>
  <sheetData>
    <row r="1" spans="1:4" ht="15">
      <c r="A1" s="40" t="s">
        <v>0</v>
      </c>
      <c r="B1" s="40"/>
      <c r="C1" s="40"/>
      <c r="D1" s="40"/>
    </row>
    <row r="2" spans="1:4" s="2" customFormat="1" ht="12.75">
      <c r="A2" s="41" t="s">
        <v>99</v>
      </c>
      <c r="B2" s="41"/>
      <c r="C2" s="41"/>
      <c r="D2" s="41"/>
    </row>
    <row r="3" spans="1:4" ht="13.5" customHeight="1">
      <c r="A3" s="42" t="s">
        <v>107</v>
      </c>
      <c r="B3" s="42"/>
      <c r="C3" s="42"/>
      <c r="D3" s="42"/>
    </row>
    <row r="4" ht="12.75">
      <c r="A4" s="3" t="s">
        <v>100</v>
      </c>
    </row>
    <row r="5" ht="12.75">
      <c r="A5" s="3" t="s">
        <v>91</v>
      </c>
    </row>
    <row r="6" ht="13.5" thickBot="1">
      <c r="A6" s="4" t="s">
        <v>101</v>
      </c>
    </row>
    <row r="7" spans="1:4" ht="11.25" customHeight="1">
      <c r="A7" s="5" t="s">
        <v>5</v>
      </c>
      <c r="B7" s="6" t="s">
        <v>6</v>
      </c>
      <c r="C7" s="7" t="s">
        <v>7</v>
      </c>
      <c r="D7" s="8">
        <v>149</v>
      </c>
    </row>
    <row r="8" spans="1:4" ht="10.5" customHeight="1">
      <c r="A8" s="9" t="s">
        <v>8</v>
      </c>
      <c r="B8" s="10" t="s">
        <v>9</v>
      </c>
      <c r="C8" s="11" t="s">
        <v>10</v>
      </c>
      <c r="D8" s="12">
        <v>0</v>
      </c>
    </row>
    <row r="9" spans="1:4" ht="10.5" customHeight="1">
      <c r="A9" s="9" t="s">
        <v>11</v>
      </c>
      <c r="B9" s="10" t="s">
        <v>12</v>
      </c>
      <c r="C9" s="11" t="s">
        <v>7</v>
      </c>
      <c r="D9" s="14">
        <v>0.6</v>
      </c>
    </row>
    <row r="10" spans="1:4" ht="10.5" customHeight="1">
      <c r="A10" s="9" t="s">
        <v>13</v>
      </c>
      <c r="B10" s="10" t="s">
        <v>14</v>
      </c>
      <c r="C10" s="11" t="s">
        <v>7</v>
      </c>
      <c r="D10" s="12">
        <v>1</v>
      </c>
    </row>
    <row r="11" spans="1:4" ht="10.5" customHeight="1">
      <c r="A11" s="9" t="s">
        <v>15</v>
      </c>
      <c r="B11" s="10" t="s">
        <v>16</v>
      </c>
      <c r="C11" s="11" t="s">
        <v>7</v>
      </c>
      <c r="D11" s="14">
        <v>0.4</v>
      </c>
    </row>
    <row r="12" spans="1:4" ht="10.5" customHeight="1">
      <c r="A12" s="9" t="s">
        <v>17</v>
      </c>
      <c r="B12" s="10" t="s">
        <v>18</v>
      </c>
      <c r="C12" s="11" t="s">
        <v>19</v>
      </c>
      <c r="D12" s="12">
        <v>896</v>
      </c>
    </row>
    <row r="13" spans="1:4" ht="12.75">
      <c r="A13" s="9" t="s">
        <v>20</v>
      </c>
      <c r="B13" s="10" t="s">
        <v>21</v>
      </c>
      <c r="C13" s="11" t="s">
        <v>19</v>
      </c>
      <c r="D13" s="12">
        <v>0</v>
      </c>
    </row>
    <row r="14" spans="1:4" ht="10.5" customHeight="1">
      <c r="A14" s="9" t="s">
        <v>22</v>
      </c>
      <c r="B14" s="10" t="s">
        <v>23</v>
      </c>
      <c r="C14" s="11" t="s">
        <v>19</v>
      </c>
      <c r="D14" s="12">
        <v>4661</v>
      </c>
    </row>
    <row r="15" spans="1:4" ht="12.75">
      <c r="A15" s="9" t="s">
        <v>24</v>
      </c>
      <c r="B15" s="10" t="s">
        <v>25</v>
      </c>
      <c r="C15" s="11" t="s">
        <v>19</v>
      </c>
      <c r="D15" s="14">
        <v>341.3</v>
      </c>
    </row>
    <row r="16" spans="1:4" ht="10.5" customHeight="1" thickBot="1">
      <c r="A16" s="15"/>
      <c r="B16" s="16"/>
      <c r="C16" s="17"/>
      <c r="D16" s="17"/>
    </row>
    <row r="17" spans="1:6" s="1" customFormat="1" ht="24.75" customHeight="1" thickBot="1">
      <c r="A17" s="18" t="s">
        <v>26</v>
      </c>
      <c r="B17" s="18" t="s">
        <v>27</v>
      </c>
      <c r="C17" s="18" t="s">
        <v>28</v>
      </c>
      <c r="D17" s="18" t="s">
        <v>29</v>
      </c>
      <c r="E17" s="18" t="s">
        <v>105</v>
      </c>
      <c r="F17" s="18" t="s">
        <v>106</v>
      </c>
    </row>
    <row r="18" spans="1:6" ht="13.5" thickBot="1">
      <c r="A18" s="19" t="s">
        <v>5</v>
      </c>
      <c r="B18" s="20" t="s">
        <v>30</v>
      </c>
      <c r="C18" s="21"/>
      <c r="D18" s="22">
        <v>8996.84</v>
      </c>
      <c r="E18" s="22">
        <f>D18*12</f>
        <v>107962.08</v>
      </c>
      <c r="F18" s="22">
        <f>D18/3178.1</f>
        <v>2.8308863786539127</v>
      </c>
    </row>
    <row r="19" spans="1:6" ht="12.75">
      <c r="A19" s="11"/>
      <c r="B19" s="10" t="s">
        <v>31</v>
      </c>
      <c r="C19" s="11" t="s">
        <v>32</v>
      </c>
      <c r="D19" s="27">
        <v>1900.75</v>
      </c>
      <c r="E19" s="23">
        <f aca="true" t="shared" si="0" ref="E19:E49">D19*12</f>
        <v>22809</v>
      </c>
      <c r="F19" s="23">
        <f aca="true" t="shared" si="1" ref="F19:F49">D19/3178.1</f>
        <v>0.5980774676693622</v>
      </c>
    </row>
    <row r="20" spans="1:6" ht="12.75">
      <c r="A20" s="11"/>
      <c r="B20" s="10" t="s">
        <v>33</v>
      </c>
      <c r="C20" s="11" t="s">
        <v>32</v>
      </c>
      <c r="D20" s="23">
        <v>2103.49</v>
      </c>
      <c r="E20" s="23">
        <f t="shared" si="0"/>
        <v>25241.879999999997</v>
      </c>
      <c r="F20" s="23">
        <f t="shared" si="1"/>
        <v>0.661870299864699</v>
      </c>
    </row>
    <row r="21" spans="1:6" ht="12.75">
      <c r="A21" s="11"/>
      <c r="B21" s="10" t="s">
        <v>34</v>
      </c>
      <c r="C21" s="11" t="s">
        <v>32</v>
      </c>
      <c r="D21" s="23">
        <v>1973.04</v>
      </c>
      <c r="E21" s="23">
        <f t="shared" si="0"/>
        <v>23676.48</v>
      </c>
      <c r="F21" s="23">
        <f t="shared" si="1"/>
        <v>0.620823762625468</v>
      </c>
    </row>
    <row r="22" spans="1:6" ht="12.75">
      <c r="A22" s="11"/>
      <c r="B22" s="10" t="s">
        <v>35</v>
      </c>
      <c r="C22" s="11" t="s">
        <v>32</v>
      </c>
      <c r="D22" s="23">
        <v>1846.48</v>
      </c>
      <c r="E22" s="23">
        <f t="shared" si="0"/>
        <v>22157.760000000002</v>
      </c>
      <c r="F22" s="23">
        <f t="shared" si="1"/>
        <v>0.5810012271482962</v>
      </c>
    </row>
    <row r="23" spans="1:6" ht="12.75">
      <c r="A23" s="11"/>
      <c r="B23" s="10" t="s">
        <v>36</v>
      </c>
      <c r="C23" s="11" t="s">
        <v>32</v>
      </c>
      <c r="D23" s="27">
        <v>136.44</v>
      </c>
      <c r="E23" s="23">
        <f t="shared" si="0"/>
        <v>1637.28</v>
      </c>
      <c r="F23" s="23">
        <f t="shared" si="1"/>
        <v>0.04293131116075643</v>
      </c>
    </row>
    <row r="24" spans="1:8" ht="13.5" thickBot="1">
      <c r="A24" s="11"/>
      <c r="B24" s="10" t="s">
        <v>37</v>
      </c>
      <c r="C24" s="11" t="s">
        <v>32</v>
      </c>
      <c r="D24" s="23">
        <v>1036.64</v>
      </c>
      <c r="E24" s="23">
        <f t="shared" si="0"/>
        <v>12439.68</v>
      </c>
      <c r="F24" s="23">
        <f t="shared" si="1"/>
        <v>0.3261823101853309</v>
      </c>
      <c r="H24" s="37"/>
    </row>
    <row r="25" spans="1:6" ht="13.5" thickBot="1">
      <c r="A25" s="19" t="s">
        <v>8</v>
      </c>
      <c r="B25" s="20" t="s">
        <v>38</v>
      </c>
      <c r="C25" s="21"/>
      <c r="D25" s="22">
        <v>10859.68</v>
      </c>
      <c r="E25" s="22">
        <f t="shared" si="0"/>
        <v>130316.16</v>
      </c>
      <c r="F25" s="22">
        <f t="shared" si="1"/>
        <v>3.4170353355778613</v>
      </c>
    </row>
    <row r="26" spans="1:6" ht="12.75">
      <c r="A26" s="24"/>
      <c r="B26" s="25" t="s">
        <v>39</v>
      </c>
      <c r="C26" s="11"/>
      <c r="D26" s="26"/>
      <c r="E26" s="26"/>
      <c r="F26" s="26"/>
    </row>
    <row r="27" spans="1:6" ht="12.75">
      <c r="A27" s="24"/>
      <c r="B27" s="10" t="s">
        <v>151</v>
      </c>
      <c r="C27" s="11" t="s">
        <v>32</v>
      </c>
      <c r="D27" s="27">
        <v>7697.7</v>
      </c>
      <c r="E27" s="27">
        <f t="shared" si="0"/>
        <v>92372.4</v>
      </c>
      <c r="F27" s="27">
        <f t="shared" si="1"/>
        <v>2.4221075485352883</v>
      </c>
    </row>
    <row r="28" spans="1:6" ht="12.75">
      <c r="A28" s="24"/>
      <c r="B28" s="25" t="s">
        <v>40</v>
      </c>
      <c r="C28" s="11"/>
      <c r="D28" s="26"/>
      <c r="E28" s="26"/>
      <c r="F28" s="26"/>
    </row>
    <row r="29" spans="1:6" ht="12.75">
      <c r="A29" s="24"/>
      <c r="B29" s="10" t="s">
        <v>145</v>
      </c>
      <c r="C29" s="11" t="s">
        <v>32</v>
      </c>
      <c r="D29" s="27">
        <v>2582.45</v>
      </c>
      <c r="E29" s="27">
        <f t="shared" si="0"/>
        <v>30989.399999999998</v>
      </c>
      <c r="F29" s="27">
        <f t="shared" si="1"/>
        <v>0.8125766967685094</v>
      </c>
    </row>
    <row r="30" spans="1:6" ht="12.75">
      <c r="A30" s="24"/>
      <c r="B30" s="25" t="s">
        <v>41</v>
      </c>
      <c r="C30" s="11"/>
      <c r="D30" s="26"/>
      <c r="E30" s="26"/>
      <c r="F30" s="26"/>
    </row>
    <row r="31" spans="1:6" ht="12.75">
      <c r="A31" s="24"/>
      <c r="B31" s="10" t="s">
        <v>42</v>
      </c>
      <c r="C31" s="11" t="s">
        <v>32</v>
      </c>
      <c r="D31" s="26" t="s">
        <v>43</v>
      </c>
      <c r="E31" s="26"/>
      <c r="F31" s="26"/>
    </row>
    <row r="32" spans="1:6" ht="12.75">
      <c r="A32" s="24"/>
      <c r="B32" s="10" t="s">
        <v>44</v>
      </c>
      <c r="C32" s="11" t="s">
        <v>32</v>
      </c>
      <c r="D32" s="27">
        <v>338</v>
      </c>
      <c r="E32" s="27">
        <f t="shared" si="0"/>
        <v>4056</v>
      </c>
      <c r="F32" s="27">
        <f t="shared" si="1"/>
        <v>0.10635285233315503</v>
      </c>
    </row>
    <row r="33" spans="1:6" ht="13.5" thickBot="1">
      <c r="A33" s="24"/>
      <c r="B33" s="10" t="s">
        <v>45</v>
      </c>
      <c r="C33" s="11" t="s">
        <v>32</v>
      </c>
      <c r="D33" s="27">
        <v>241.54</v>
      </c>
      <c r="E33" s="27">
        <f t="shared" si="0"/>
        <v>2898.48</v>
      </c>
      <c r="F33" s="27">
        <f t="shared" si="1"/>
        <v>0.07600138447500078</v>
      </c>
    </row>
    <row r="34" spans="1:6" ht="13.5" thickBot="1">
      <c r="A34" s="19" t="s">
        <v>11</v>
      </c>
      <c r="B34" s="20" t="s">
        <v>46</v>
      </c>
      <c r="C34" s="21"/>
      <c r="D34" s="22">
        <v>4775.24</v>
      </c>
      <c r="E34" s="22">
        <f t="shared" si="0"/>
        <v>57302.88</v>
      </c>
      <c r="F34" s="22">
        <f t="shared" si="1"/>
        <v>1.5025455460809918</v>
      </c>
    </row>
    <row r="35" spans="1:6" ht="12.75">
      <c r="A35" s="24"/>
      <c r="B35" s="10" t="s">
        <v>47</v>
      </c>
      <c r="C35" s="11" t="s">
        <v>32</v>
      </c>
      <c r="D35" s="27">
        <v>1750.87</v>
      </c>
      <c r="E35" s="27">
        <f t="shared" si="0"/>
        <v>21010.44</v>
      </c>
      <c r="F35" s="27">
        <f t="shared" si="1"/>
        <v>0.5509172146880211</v>
      </c>
    </row>
    <row r="36" spans="1:6" ht="12.75">
      <c r="A36" s="24"/>
      <c r="B36" s="10" t="s">
        <v>48</v>
      </c>
      <c r="C36" s="11"/>
      <c r="D36" s="26"/>
      <c r="E36" s="26"/>
      <c r="F36" s="26"/>
    </row>
    <row r="37" spans="1:6" ht="12.75">
      <c r="A37" s="24"/>
      <c r="B37" s="10" t="s">
        <v>152</v>
      </c>
      <c r="C37" s="11" t="s">
        <v>32</v>
      </c>
      <c r="D37" s="27">
        <v>686.42</v>
      </c>
      <c r="E37" s="27">
        <f t="shared" si="0"/>
        <v>8237.039999999999</v>
      </c>
      <c r="F37" s="27">
        <f t="shared" si="1"/>
        <v>0.2159843931909002</v>
      </c>
    </row>
    <row r="38" spans="1:6" ht="12.75">
      <c r="A38" s="24"/>
      <c r="B38" s="10" t="s">
        <v>49</v>
      </c>
      <c r="C38" s="11" t="s">
        <v>32</v>
      </c>
      <c r="D38" s="27">
        <v>2115.48</v>
      </c>
      <c r="E38" s="27">
        <f t="shared" si="0"/>
        <v>25385.760000000002</v>
      </c>
      <c r="F38" s="27">
        <f t="shared" si="1"/>
        <v>0.6656429942418426</v>
      </c>
    </row>
    <row r="39" spans="1:6" ht="12.75">
      <c r="A39" s="24"/>
      <c r="B39" s="10" t="s">
        <v>50</v>
      </c>
      <c r="C39" s="11" t="s">
        <v>32</v>
      </c>
      <c r="D39" s="26" t="s">
        <v>43</v>
      </c>
      <c r="E39" s="27"/>
      <c r="F39" s="27"/>
    </row>
    <row r="40" spans="1:6" ht="12.75">
      <c r="A40" s="24"/>
      <c r="B40" s="10" t="s">
        <v>51</v>
      </c>
      <c r="C40" s="11" t="s">
        <v>32</v>
      </c>
      <c r="D40" s="26" t="s">
        <v>43</v>
      </c>
      <c r="E40" s="27"/>
      <c r="F40" s="27"/>
    </row>
    <row r="41" spans="1:6" ht="26.25" thickBot="1">
      <c r="A41" s="24"/>
      <c r="B41" s="10" t="s">
        <v>155</v>
      </c>
      <c r="C41" s="11" t="s">
        <v>32</v>
      </c>
      <c r="D41" s="27">
        <v>222.47</v>
      </c>
      <c r="E41" s="27">
        <f t="shared" si="0"/>
        <v>2669.64</v>
      </c>
      <c r="F41" s="27">
        <f t="shared" si="1"/>
        <v>0.07000094396022781</v>
      </c>
    </row>
    <row r="42" spans="1:6" ht="13.5" thickBot="1">
      <c r="A42" s="19"/>
      <c r="B42" s="28" t="s">
        <v>52</v>
      </c>
      <c r="C42" s="29" t="s">
        <v>32</v>
      </c>
      <c r="D42" s="22">
        <v>24631.77</v>
      </c>
      <c r="E42" s="22">
        <f t="shared" si="0"/>
        <v>295581.24</v>
      </c>
      <c r="F42" s="22">
        <f t="shared" si="1"/>
        <v>7.750470406846858</v>
      </c>
    </row>
    <row r="43" spans="1:6" ht="25.5">
      <c r="A43" s="30" t="s">
        <v>13</v>
      </c>
      <c r="B43" s="31" t="s">
        <v>53</v>
      </c>
      <c r="C43" s="32" t="s">
        <v>32</v>
      </c>
      <c r="D43" s="33">
        <v>2643.38</v>
      </c>
      <c r="E43" s="33">
        <f t="shared" si="0"/>
        <v>31720.56</v>
      </c>
      <c r="F43" s="33">
        <f t="shared" si="1"/>
        <v>0.8317485289953117</v>
      </c>
    </row>
    <row r="44" spans="1:6" ht="12.75">
      <c r="A44" s="30" t="s">
        <v>15</v>
      </c>
      <c r="B44" s="31" t="s">
        <v>54</v>
      </c>
      <c r="C44" s="32" t="s">
        <v>32</v>
      </c>
      <c r="D44" s="33">
        <v>5256.58</v>
      </c>
      <c r="E44" s="33">
        <f t="shared" si="0"/>
        <v>63078.96</v>
      </c>
      <c r="F44" s="33">
        <f t="shared" si="1"/>
        <v>1.6540008180988641</v>
      </c>
    </row>
    <row r="45" spans="1:6" ht="13.5" thickBot="1">
      <c r="A45" s="30" t="s">
        <v>17</v>
      </c>
      <c r="B45" s="31" t="s">
        <v>154</v>
      </c>
      <c r="C45" s="32" t="s">
        <v>32</v>
      </c>
      <c r="D45" s="34">
        <v>1008.68</v>
      </c>
      <c r="E45" s="33">
        <f t="shared" si="0"/>
        <v>12104.16</v>
      </c>
      <c r="F45" s="34">
        <v>0.31</v>
      </c>
    </row>
    <row r="46" spans="1:6" ht="17.25" customHeight="1" thickBot="1">
      <c r="A46" s="19"/>
      <c r="B46" s="20" t="s">
        <v>55</v>
      </c>
      <c r="C46" s="35" t="s">
        <v>32</v>
      </c>
      <c r="D46" s="36">
        <v>33540.4</v>
      </c>
      <c r="E46" s="36">
        <f t="shared" si="0"/>
        <v>402484.80000000005</v>
      </c>
      <c r="F46" s="36">
        <f t="shared" si="1"/>
        <v>10.553601208269093</v>
      </c>
    </row>
    <row r="47" spans="1:6" ht="14.25" customHeight="1">
      <c r="A47" s="30" t="s">
        <v>20</v>
      </c>
      <c r="B47" s="31" t="s">
        <v>111</v>
      </c>
      <c r="C47" s="32" t="s">
        <v>32</v>
      </c>
      <c r="D47" s="34" t="s">
        <v>43</v>
      </c>
      <c r="E47" s="34"/>
      <c r="F47" s="34"/>
    </row>
    <row r="48" spans="1:6" ht="15.75" customHeight="1" thickBot="1">
      <c r="A48" s="30" t="s">
        <v>22</v>
      </c>
      <c r="B48" s="31" t="s">
        <v>112</v>
      </c>
      <c r="C48" s="32" t="s">
        <v>32</v>
      </c>
      <c r="D48" s="33">
        <v>1037.33</v>
      </c>
      <c r="E48" s="33">
        <f t="shared" si="0"/>
        <v>12447.96</v>
      </c>
      <c r="F48" s="33">
        <f t="shared" si="1"/>
        <v>0.32639942103772696</v>
      </c>
    </row>
    <row r="49" spans="1:6" ht="13.5" thickBot="1">
      <c r="A49" s="19"/>
      <c r="B49" s="20" t="s">
        <v>52</v>
      </c>
      <c r="C49" s="35" t="s">
        <v>32</v>
      </c>
      <c r="D49" s="36">
        <v>34577.73</v>
      </c>
      <c r="E49" s="36">
        <f t="shared" si="0"/>
        <v>414932.76</v>
      </c>
      <c r="F49" s="36">
        <f t="shared" si="1"/>
        <v>10.880000629306819</v>
      </c>
    </row>
    <row r="50" ht="12.75">
      <c r="A50" s="2" t="s">
        <v>43</v>
      </c>
    </row>
  </sheetData>
  <sheetProtection/>
  <mergeCells count="3">
    <mergeCell ref="A1:D1"/>
    <mergeCell ref="A2:D2"/>
    <mergeCell ref="A3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31">
      <selection activeCell="B59" sqref="B59"/>
    </sheetView>
  </sheetViews>
  <sheetFormatPr defaultColWidth="10.33203125" defaultRowHeight="11.25"/>
  <cols>
    <col min="1" max="1" width="7.83203125" style="0" customWidth="1"/>
    <col min="2" max="2" width="58.16015625" style="1" customWidth="1"/>
    <col min="3" max="3" width="9" style="0" customWidth="1"/>
    <col min="4" max="4" width="19.66015625" style="0" customWidth="1"/>
    <col min="5" max="5" width="18.66015625" style="0" customWidth="1"/>
    <col min="6" max="6" width="13.33203125" style="0" customWidth="1"/>
  </cols>
  <sheetData>
    <row r="1" spans="1:4" ht="15">
      <c r="A1" s="40" t="s">
        <v>0</v>
      </c>
      <c r="B1" s="40"/>
      <c r="C1" s="40"/>
      <c r="D1" s="40"/>
    </row>
    <row r="2" spans="1:4" s="2" customFormat="1" ht="12.75">
      <c r="A2" s="41" t="s">
        <v>96</v>
      </c>
      <c r="B2" s="41"/>
      <c r="C2" s="41"/>
      <c r="D2" s="41"/>
    </row>
    <row r="3" spans="1:4" ht="13.5" customHeight="1">
      <c r="A3" s="42" t="s">
        <v>107</v>
      </c>
      <c r="B3" s="42"/>
      <c r="C3" s="42"/>
      <c r="D3" s="42"/>
    </row>
    <row r="4" ht="12.75">
      <c r="A4" s="3" t="s">
        <v>97</v>
      </c>
    </row>
    <row r="5" ht="12.75">
      <c r="A5" s="3" t="s">
        <v>91</v>
      </c>
    </row>
    <row r="6" ht="13.5" thickBot="1">
      <c r="A6" s="4" t="s">
        <v>98</v>
      </c>
    </row>
    <row r="7" spans="1:4" ht="11.25" customHeight="1">
      <c r="A7" s="5" t="s">
        <v>5</v>
      </c>
      <c r="B7" s="6" t="s">
        <v>6</v>
      </c>
      <c r="C7" s="7" t="s">
        <v>7</v>
      </c>
      <c r="D7" s="8">
        <v>152</v>
      </c>
    </row>
    <row r="8" spans="1:4" ht="10.5" customHeight="1">
      <c r="A8" s="9" t="s">
        <v>8</v>
      </c>
      <c r="B8" s="10" t="s">
        <v>9</v>
      </c>
      <c r="C8" s="11" t="s">
        <v>10</v>
      </c>
      <c r="D8" s="12">
        <v>0</v>
      </c>
    </row>
    <row r="9" spans="1:4" ht="10.5" customHeight="1">
      <c r="A9" s="9" t="s">
        <v>11</v>
      </c>
      <c r="B9" s="10" t="s">
        <v>12</v>
      </c>
      <c r="C9" s="11" t="s">
        <v>7</v>
      </c>
      <c r="D9" s="14">
        <v>0.6</v>
      </c>
    </row>
    <row r="10" spans="1:4" ht="10.5" customHeight="1">
      <c r="A10" s="9" t="s">
        <v>13</v>
      </c>
      <c r="B10" s="10" t="s">
        <v>14</v>
      </c>
      <c r="C10" s="11" t="s">
        <v>7</v>
      </c>
      <c r="D10" s="14">
        <v>1.3</v>
      </c>
    </row>
    <row r="11" spans="1:4" ht="10.5" customHeight="1">
      <c r="A11" s="9" t="s">
        <v>15</v>
      </c>
      <c r="B11" s="10" t="s">
        <v>16</v>
      </c>
      <c r="C11" s="11" t="s">
        <v>7</v>
      </c>
      <c r="D11" s="14">
        <v>0.4</v>
      </c>
    </row>
    <row r="12" spans="1:4" ht="10.5" customHeight="1">
      <c r="A12" s="9" t="s">
        <v>17</v>
      </c>
      <c r="B12" s="10" t="s">
        <v>18</v>
      </c>
      <c r="C12" s="11" t="s">
        <v>19</v>
      </c>
      <c r="D12" s="14">
        <v>1215.4</v>
      </c>
    </row>
    <row r="13" spans="1:4" ht="12.75">
      <c r="A13" s="9" t="s">
        <v>20</v>
      </c>
      <c r="B13" s="10" t="s">
        <v>21</v>
      </c>
      <c r="C13" s="11" t="s">
        <v>19</v>
      </c>
      <c r="D13" s="12">
        <v>0</v>
      </c>
    </row>
    <row r="14" spans="1:4" ht="10.5" customHeight="1">
      <c r="A14" s="9" t="s">
        <v>22</v>
      </c>
      <c r="B14" s="10" t="s">
        <v>23</v>
      </c>
      <c r="C14" s="11" t="s">
        <v>19</v>
      </c>
      <c r="D14" s="14">
        <v>5490.1</v>
      </c>
    </row>
    <row r="15" spans="1:4" ht="12.75">
      <c r="A15" s="9" t="s">
        <v>24</v>
      </c>
      <c r="B15" s="10" t="s">
        <v>25</v>
      </c>
      <c r="C15" s="11" t="s">
        <v>19</v>
      </c>
      <c r="D15" s="14">
        <v>337.8</v>
      </c>
    </row>
    <row r="16" spans="1:4" ht="10.5" customHeight="1" thickBot="1">
      <c r="A16" s="15"/>
      <c r="B16" s="16"/>
      <c r="C16" s="17"/>
      <c r="D16" s="17"/>
    </row>
    <row r="17" spans="1:6" s="1" customFormat="1" ht="24.75" customHeight="1" thickBot="1">
      <c r="A17" s="18" t="s">
        <v>26</v>
      </c>
      <c r="B17" s="18" t="s">
        <v>27</v>
      </c>
      <c r="C17" s="18" t="s">
        <v>28</v>
      </c>
      <c r="D17" s="18" t="s">
        <v>29</v>
      </c>
      <c r="E17" s="18" t="s">
        <v>105</v>
      </c>
      <c r="F17" s="18" t="s">
        <v>106</v>
      </c>
    </row>
    <row r="18" spans="1:6" ht="13.5" thickBot="1">
      <c r="A18" s="19" t="s">
        <v>5</v>
      </c>
      <c r="B18" s="20" t="s">
        <v>30</v>
      </c>
      <c r="C18" s="21"/>
      <c r="D18" s="22">
        <v>7932.02</v>
      </c>
      <c r="E18" s="22">
        <f>D18*12</f>
        <v>95184.24</v>
      </c>
      <c r="F18" s="22">
        <f>D18/3125.9</f>
        <v>2.5375155955084936</v>
      </c>
    </row>
    <row r="19" spans="1:6" ht="12.75">
      <c r="A19" s="11"/>
      <c r="B19" s="10" t="s">
        <v>31</v>
      </c>
      <c r="C19" s="11" t="s">
        <v>32</v>
      </c>
      <c r="D19" s="23">
        <v>1061.49</v>
      </c>
      <c r="E19" s="23">
        <f aca="true" t="shared" si="0" ref="E19:E49">D19*12</f>
        <v>12737.880000000001</v>
      </c>
      <c r="F19" s="23">
        <f aca="true" t="shared" si="1" ref="F19:F49">D19/3125.9</f>
        <v>0.3395790012476407</v>
      </c>
    </row>
    <row r="20" spans="1:6" ht="12.75">
      <c r="A20" s="11"/>
      <c r="B20" s="10" t="s">
        <v>33</v>
      </c>
      <c r="C20" s="11" t="s">
        <v>32</v>
      </c>
      <c r="D20" s="23">
        <v>2121.49</v>
      </c>
      <c r="E20" s="23">
        <f t="shared" si="0"/>
        <v>25457.879999999997</v>
      </c>
      <c r="F20" s="23">
        <f t="shared" si="1"/>
        <v>0.6786813397741449</v>
      </c>
    </row>
    <row r="21" spans="1:6" ht="12.75">
      <c r="A21" s="11"/>
      <c r="B21" s="10" t="s">
        <v>34</v>
      </c>
      <c r="C21" s="11" t="s">
        <v>32</v>
      </c>
      <c r="D21" s="23">
        <v>1774.6</v>
      </c>
      <c r="E21" s="23">
        <f t="shared" si="0"/>
        <v>21295.199999999997</v>
      </c>
      <c r="F21" s="23">
        <f t="shared" si="1"/>
        <v>0.5677084999520138</v>
      </c>
    </row>
    <row r="22" spans="1:6" ht="12.75">
      <c r="A22" s="11"/>
      <c r="B22" s="10" t="s">
        <v>35</v>
      </c>
      <c r="C22" s="11" t="s">
        <v>32</v>
      </c>
      <c r="D22" s="23">
        <v>1816.15</v>
      </c>
      <c r="E22" s="23">
        <f t="shared" si="0"/>
        <v>21793.800000000003</v>
      </c>
      <c r="F22" s="23">
        <f t="shared" si="1"/>
        <v>0.5810006718065197</v>
      </c>
    </row>
    <row r="23" spans="1:6" ht="12.75">
      <c r="A23" s="11"/>
      <c r="B23" s="10" t="s">
        <v>36</v>
      </c>
      <c r="C23" s="11" t="s">
        <v>32</v>
      </c>
      <c r="D23" s="27">
        <v>136.44</v>
      </c>
      <c r="E23" s="23">
        <f t="shared" si="0"/>
        <v>1637.28</v>
      </c>
      <c r="F23" s="23">
        <f t="shared" si="1"/>
        <v>0.04364822930995873</v>
      </c>
    </row>
    <row r="24" spans="1:8" ht="13.5" thickBot="1">
      <c r="A24" s="11"/>
      <c r="B24" s="10" t="s">
        <v>37</v>
      </c>
      <c r="C24" s="11" t="s">
        <v>32</v>
      </c>
      <c r="D24" s="23">
        <v>1021.85</v>
      </c>
      <c r="E24" s="23">
        <f t="shared" si="0"/>
        <v>12262.2</v>
      </c>
      <c r="F24" s="23">
        <f t="shared" si="1"/>
        <v>0.32689785341821553</v>
      </c>
      <c r="H24" s="37"/>
    </row>
    <row r="25" spans="1:6" ht="13.5" thickBot="1">
      <c r="A25" s="19" t="s">
        <v>8</v>
      </c>
      <c r="B25" s="20" t="s">
        <v>38</v>
      </c>
      <c r="C25" s="21"/>
      <c r="D25" s="22">
        <v>13244.23</v>
      </c>
      <c r="E25" s="22">
        <f t="shared" si="0"/>
        <v>158930.76</v>
      </c>
      <c r="F25" s="22">
        <f t="shared" si="1"/>
        <v>4.236933363191401</v>
      </c>
    </row>
    <row r="26" spans="1:6" ht="12.75">
      <c r="A26" s="24"/>
      <c r="B26" s="25" t="s">
        <v>39</v>
      </c>
      <c r="C26" s="11"/>
      <c r="D26" s="26"/>
      <c r="E26" s="26"/>
      <c r="F26" s="26"/>
    </row>
    <row r="27" spans="1:6" ht="12.75">
      <c r="A27" s="24"/>
      <c r="B27" s="10" t="s">
        <v>149</v>
      </c>
      <c r="C27" s="11" t="s">
        <v>32</v>
      </c>
      <c r="D27" s="27">
        <v>10007</v>
      </c>
      <c r="E27" s="27">
        <f t="shared" si="0"/>
        <v>120084</v>
      </c>
      <c r="F27" s="27">
        <f t="shared" si="1"/>
        <v>3.2013180204101217</v>
      </c>
    </row>
    <row r="28" spans="1:6" ht="12.75">
      <c r="A28" s="24"/>
      <c r="B28" s="25" t="s">
        <v>40</v>
      </c>
      <c r="C28" s="11"/>
      <c r="D28" s="26"/>
      <c r="E28" s="26"/>
      <c r="F28" s="26"/>
    </row>
    <row r="29" spans="1:6" ht="12.75">
      <c r="A29" s="24"/>
      <c r="B29" s="10" t="s">
        <v>145</v>
      </c>
      <c r="C29" s="11" t="s">
        <v>32</v>
      </c>
      <c r="D29" s="27">
        <v>2582.45</v>
      </c>
      <c r="E29" s="27">
        <f t="shared" si="0"/>
        <v>30989.399999999998</v>
      </c>
      <c r="F29" s="27">
        <f t="shared" si="1"/>
        <v>0.8261460699318596</v>
      </c>
    </row>
    <row r="30" spans="1:6" ht="12.75">
      <c r="A30" s="24"/>
      <c r="B30" s="25" t="s">
        <v>41</v>
      </c>
      <c r="C30" s="11"/>
      <c r="D30" s="26"/>
      <c r="E30" s="26"/>
      <c r="F30" s="26"/>
    </row>
    <row r="31" spans="1:6" ht="12.75">
      <c r="A31" s="24"/>
      <c r="B31" s="10" t="s">
        <v>42</v>
      </c>
      <c r="C31" s="11" t="s">
        <v>32</v>
      </c>
      <c r="D31" s="26" t="s">
        <v>43</v>
      </c>
      <c r="E31" s="26"/>
      <c r="F31" s="26"/>
    </row>
    <row r="32" spans="1:6" ht="12.75">
      <c r="A32" s="24"/>
      <c r="B32" s="10" t="s">
        <v>44</v>
      </c>
      <c r="C32" s="11" t="s">
        <v>32</v>
      </c>
      <c r="D32" s="27">
        <v>417.2</v>
      </c>
      <c r="E32" s="27">
        <f t="shared" si="0"/>
        <v>5006.4</v>
      </c>
      <c r="F32" s="27">
        <f t="shared" si="1"/>
        <v>0.13346556191816755</v>
      </c>
    </row>
    <row r="33" spans="1:6" ht="13.5" thickBot="1">
      <c r="A33" s="24"/>
      <c r="B33" s="10" t="s">
        <v>45</v>
      </c>
      <c r="C33" s="11" t="s">
        <v>32</v>
      </c>
      <c r="D33" s="27">
        <v>237.57</v>
      </c>
      <c r="E33" s="27">
        <f t="shared" si="0"/>
        <v>2850.84</v>
      </c>
      <c r="F33" s="27">
        <f t="shared" si="1"/>
        <v>0.07600051185258645</v>
      </c>
    </row>
    <row r="34" spans="1:6" ht="13.5" thickBot="1">
      <c r="A34" s="19" t="s">
        <v>11</v>
      </c>
      <c r="B34" s="20" t="s">
        <v>46</v>
      </c>
      <c r="C34" s="21"/>
      <c r="D34" s="22">
        <v>5022.52</v>
      </c>
      <c r="E34" s="22">
        <f t="shared" si="0"/>
        <v>60270.240000000005</v>
      </c>
      <c r="F34" s="22">
        <f t="shared" si="1"/>
        <v>1.6067436578265462</v>
      </c>
    </row>
    <row r="35" spans="1:6" ht="12.75">
      <c r="A35" s="24"/>
      <c r="B35" s="10" t="s">
        <v>47</v>
      </c>
      <c r="C35" s="11" t="s">
        <v>32</v>
      </c>
      <c r="D35" s="27">
        <v>1722.11</v>
      </c>
      <c r="E35" s="27">
        <f t="shared" si="0"/>
        <v>20665.32</v>
      </c>
      <c r="F35" s="27">
        <f t="shared" si="1"/>
        <v>0.5509165360376211</v>
      </c>
    </row>
    <row r="36" spans="1:6" ht="12.75">
      <c r="A36" s="24"/>
      <c r="B36" s="10" t="s">
        <v>48</v>
      </c>
      <c r="C36" s="11"/>
      <c r="D36" s="26"/>
      <c r="E36" s="26"/>
      <c r="F36" s="26"/>
    </row>
    <row r="37" spans="1:6" ht="12.75">
      <c r="A37" s="24"/>
      <c r="B37" s="10" t="s">
        <v>150</v>
      </c>
      <c r="C37" s="11" t="s">
        <v>32</v>
      </c>
      <c r="D37" s="27">
        <v>700.25</v>
      </c>
      <c r="E37" s="27">
        <f t="shared" si="0"/>
        <v>8403</v>
      </c>
      <c r="F37" s="27">
        <f t="shared" si="1"/>
        <v>0.22401548354074027</v>
      </c>
    </row>
    <row r="38" spans="1:6" ht="12.75">
      <c r="A38" s="24"/>
      <c r="B38" s="10" t="s">
        <v>49</v>
      </c>
      <c r="C38" s="11" t="s">
        <v>32</v>
      </c>
      <c r="D38" s="27">
        <v>2381.36</v>
      </c>
      <c r="E38" s="27">
        <f t="shared" si="0"/>
        <v>28576.32</v>
      </c>
      <c r="F38" s="27">
        <f t="shared" si="1"/>
        <v>0.7618157970504494</v>
      </c>
    </row>
    <row r="39" spans="1:6" ht="12.75">
      <c r="A39" s="24"/>
      <c r="B39" s="10" t="s">
        <v>50</v>
      </c>
      <c r="C39" s="11" t="s">
        <v>32</v>
      </c>
      <c r="D39" s="26" t="s">
        <v>43</v>
      </c>
      <c r="E39" s="27"/>
      <c r="F39" s="27"/>
    </row>
    <row r="40" spans="1:6" ht="12.75">
      <c r="A40" s="24"/>
      <c r="B40" s="10" t="s">
        <v>51</v>
      </c>
      <c r="C40" s="11" t="s">
        <v>32</v>
      </c>
      <c r="D40" s="26" t="s">
        <v>43</v>
      </c>
      <c r="E40" s="27"/>
      <c r="F40" s="27"/>
    </row>
    <row r="41" spans="1:6" ht="26.25" thickBot="1">
      <c r="A41" s="24"/>
      <c r="B41" s="10" t="s">
        <v>155</v>
      </c>
      <c r="C41" s="11" t="s">
        <v>32</v>
      </c>
      <c r="D41" s="27">
        <v>218.81</v>
      </c>
      <c r="E41" s="27">
        <f t="shared" si="0"/>
        <v>2625.7200000000003</v>
      </c>
      <c r="F41" s="27">
        <f t="shared" si="1"/>
        <v>0.0699990402764004</v>
      </c>
    </row>
    <row r="42" spans="1:6" ht="13.5" thickBot="1">
      <c r="A42" s="19"/>
      <c r="B42" s="28" t="s">
        <v>52</v>
      </c>
      <c r="C42" s="29" t="s">
        <v>32</v>
      </c>
      <c r="D42" s="22">
        <v>26198.77</v>
      </c>
      <c r="E42" s="22">
        <f t="shared" si="0"/>
        <v>314385.24</v>
      </c>
      <c r="F42" s="22">
        <f t="shared" si="1"/>
        <v>8.381192616526441</v>
      </c>
    </row>
    <row r="43" spans="1:6" ht="25.5">
      <c r="A43" s="30" t="s">
        <v>13</v>
      </c>
      <c r="B43" s="31" t="s">
        <v>53</v>
      </c>
      <c r="C43" s="32" t="s">
        <v>32</v>
      </c>
      <c r="D43" s="33">
        <v>1599.97</v>
      </c>
      <c r="E43" s="33">
        <f t="shared" si="0"/>
        <v>19199.64</v>
      </c>
      <c r="F43" s="33">
        <f t="shared" si="1"/>
        <v>0.5118429892191049</v>
      </c>
    </row>
    <row r="44" spans="1:6" ht="12.75">
      <c r="A44" s="30" t="s">
        <v>15</v>
      </c>
      <c r="B44" s="31" t="s">
        <v>54</v>
      </c>
      <c r="C44" s="32" t="s">
        <v>32</v>
      </c>
      <c r="D44" s="33">
        <v>4170.24</v>
      </c>
      <c r="E44" s="33">
        <f t="shared" si="0"/>
        <v>50042.88</v>
      </c>
      <c r="F44" s="33">
        <f t="shared" si="1"/>
        <v>1.334092581336575</v>
      </c>
    </row>
    <row r="45" spans="1:6" ht="13.5" thickBot="1">
      <c r="A45" s="30" t="s">
        <v>17</v>
      </c>
      <c r="B45" s="31" t="s">
        <v>154</v>
      </c>
      <c r="C45" s="32" t="s">
        <v>32</v>
      </c>
      <c r="D45" s="34">
        <v>1020.52</v>
      </c>
      <c r="E45" s="33">
        <f t="shared" si="0"/>
        <v>12246.24</v>
      </c>
      <c r="F45" s="34">
        <v>0.32</v>
      </c>
    </row>
    <row r="46" spans="1:6" ht="17.25" customHeight="1" thickBot="1">
      <c r="A46" s="19"/>
      <c r="B46" s="20" t="s">
        <v>55</v>
      </c>
      <c r="C46" s="35" t="s">
        <v>32</v>
      </c>
      <c r="D46" s="36">
        <v>32989.5</v>
      </c>
      <c r="E46" s="36">
        <f t="shared" si="0"/>
        <v>395874</v>
      </c>
      <c r="F46" s="36">
        <f t="shared" si="1"/>
        <v>10.553600563037845</v>
      </c>
    </row>
    <row r="47" spans="1:6" ht="14.25" customHeight="1">
      <c r="A47" s="30" t="s">
        <v>20</v>
      </c>
      <c r="B47" s="31" t="s">
        <v>111</v>
      </c>
      <c r="C47" s="32" t="s">
        <v>32</v>
      </c>
      <c r="D47" s="34"/>
      <c r="E47" s="34"/>
      <c r="F47" s="34"/>
    </row>
    <row r="48" spans="1:6" ht="15.75" customHeight="1" thickBot="1">
      <c r="A48" s="30" t="s">
        <v>22</v>
      </c>
      <c r="B48" s="31" t="s">
        <v>112</v>
      </c>
      <c r="C48" s="32" t="s">
        <v>32</v>
      </c>
      <c r="D48" s="33">
        <v>1020.29</v>
      </c>
      <c r="E48" s="33">
        <f t="shared" si="0"/>
        <v>12243.48</v>
      </c>
      <c r="F48" s="33">
        <f t="shared" si="1"/>
        <v>0.3263987971464218</v>
      </c>
    </row>
    <row r="49" spans="1:6" ht="13.5" thickBot="1">
      <c r="A49" s="19"/>
      <c r="B49" s="20" t="s">
        <v>52</v>
      </c>
      <c r="C49" s="35" t="s">
        <v>32</v>
      </c>
      <c r="D49" s="36">
        <v>34009.79</v>
      </c>
      <c r="E49" s="36">
        <f t="shared" si="0"/>
        <v>408117.48</v>
      </c>
      <c r="F49" s="36">
        <f t="shared" si="1"/>
        <v>10.879999360184266</v>
      </c>
    </row>
    <row r="50" ht="12.75">
      <c r="A50" s="2" t="s">
        <v>43</v>
      </c>
    </row>
  </sheetData>
  <sheetProtection/>
  <mergeCells count="3">
    <mergeCell ref="A1:D1"/>
    <mergeCell ref="A2:D2"/>
    <mergeCell ref="A3:D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27">
      <selection activeCell="H52" sqref="H52"/>
    </sheetView>
  </sheetViews>
  <sheetFormatPr defaultColWidth="10.33203125" defaultRowHeight="11.25"/>
  <cols>
    <col min="1" max="1" width="7.83203125" style="0" customWidth="1"/>
    <col min="2" max="2" width="58.16015625" style="1" customWidth="1"/>
    <col min="3" max="3" width="9" style="0" customWidth="1"/>
    <col min="4" max="4" width="19.66015625" style="0" customWidth="1"/>
    <col min="5" max="5" width="18.66015625" style="0" customWidth="1"/>
    <col min="6" max="6" width="19.33203125" style="0" customWidth="1"/>
  </cols>
  <sheetData>
    <row r="1" spans="1:4" ht="15">
      <c r="A1" s="40" t="s">
        <v>0</v>
      </c>
      <c r="B1" s="40"/>
      <c r="C1" s="40"/>
      <c r="D1" s="40"/>
    </row>
    <row r="2" spans="1:4" s="2" customFormat="1" ht="12.75">
      <c r="A2" s="41" t="s">
        <v>93</v>
      </c>
      <c r="B2" s="41"/>
      <c r="C2" s="41"/>
      <c r="D2" s="41"/>
    </row>
    <row r="3" spans="1:4" ht="13.5" customHeight="1">
      <c r="A3" s="42" t="s">
        <v>107</v>
      </c>
      <c r="B3" s="42"/>
      <c r="C3" s="42"/>
      <c r="D3" s="42"/>
    </row>
    <row r="4" ht="12.75">
      <c r="A4" s="3" t="s">
        <v>94</v>
      </c>
    </row>
    <row r="5" ht="12.75">
      <c r="A5" s="3" t="s">
        <v>3</v>
      </c>
    </row>
    <row r="6" ht="13.5" thickBot="1">
      <c r="A6" s="4" t="s">
        <v>95</v>
      </c>
    </row>
    <row r="7" spans="1:4" ht="11.25" customHeight="1">
      <c r="A7" s="5" t="s">
        <v>5</v>
      </c>
      <c r="B7" s="6" t="s">
        <v>6</v>
      </c>
      <c r="C7" s="7" t="s">
        <v>7</v>
      </c>
      <c r="D7" s="8">
        <v>168</v>
      </c>
    </row>
    <row r="8" spans="1:4" ht="10.5" customHeight="1">
      <c r="A8" s="9" t="s">
        <v>8</v>
      </c>
      <c r="B8" s="10" t="s">
        <v>9</v>
      </c>
      <c r="C8" s="11" t="s">
        <v>10</v>
      </c>
      <c r="D8" s="12">
        <v>2</v>
      </c>
    </row>
    <row r="9" spans="1:4" ht="10.5" customHeight="1">
      <c r="A9" s="9" t="s">
        <v>11</v>
      </c>
      <c r="B9" s="10" t="s">
        <v>12</v>
      </c>
      <c r="C9" s="11" t="s">
        <v>7</v>
      </c>
      <c r="D9" s="13">
        <v>0.84</v>
      </c>
    </row>
    <row r="10" spans="1:4" ht="10.5" customHeight="1">
      <c r="A10" s="9" t="s">
        <v>13</v>
      </c>
      <c r="B10" s="10" t="s">
        <v>14</v>
      </c>
      <c r="C10" s="11" t="s">
        <v>7</v>
      </c>
      <c r="D10" s="14">
        <v>0.6</v>
      </c>
    </row>
    <row r="11" spans="1:4" ht="10.5" customHeight="1">
      <c r="A11" s="9" t="s">
        <v>15</v>
      </c>
      <c r="B11" s="10" t="s">
        <v>16</v>
      </c>
      <c r="C11" s="11" t="s">
        <v>7</v>
      </c>
      <c r="D11" s="14">
        <v>0.6</v>
      </c>
    </row>
    <row r="12" spans="1:4" ht="10.5" customHeight="1">
      <c r="A12" s="9" t="s">
        <v>17</v>
      </c>
      <c r="B12" s="10" t="s">
        <v>18</v>
      </c>
      <c r="C12" s="11" t="s">
        <v>19</v>
      </c>
      <c r="D12" s="14">
        <v>501.1</v>
      </c>
    </row>
    <row r="13" spans="1:4" ht="12.75">
      <c r="A13" s="9" t="s">
        <v>20</v>
      </c>
      <c r="B13" s="10" t="s">
        <v>21</v>
      </c>
      <c r="C13" s="11" t="s">
        <v>19</v>
      </c>
      <c r="D13" s="12">
        <v>0</v>
      </c>
    </row>
    <row r="14" spans="1:4" ht="10.5" customHeight="1">
      <c r="A14" s="9" t="s">
        <v>22</v>
      </c>
      <c r="B14" s="10" t="s">
        <v>23</v>
      </c>
      <c r="C14" s="11" t="s">
        <v>19</v>
      </c>
      <c r="D14" s="14">
        <v>2357.9</v>
      </c>
    </row>
    <row r="15" spans="1:4" ht="12.75">
      <c r="A15" s="9" t="s">
        <v>24</v>
      </c>
      <c r="B15" s="10" t="s">
        <v>25</v>
      </c>
      <c r="C15" s="11" t="s">
        <v>19</v>
      </c>
      <c r="D15" s="14">
        <v>577.1</v>
      </c>
    </row>
    <row r="16" spans="1:4" ht="10.5" customHeight="1" thickBot="1">
      <c r="A16" s="15"/>
      <c r="B16" s="16"/>
      <c r="C16" s="17"/>
      <c r="D16" s="17"/>
    </row>
    <row r="17" spans="1:6" s="1" customFormat="1" ht="24.75" customHeight="1" thickBot="1">
      <c r="A17" s="18" t="s">
        <v>26</v>
      </c>
      <c r="B17" s="18" t="s">
        <v>27</v>
      </c>
      <c r="C17" s="18" t="s">
        <v>28</v>
      </c>
      <c r="D17" s="18" t="s">
        <v>29</v>
      </c>
      <c r="E17" s="18" t="s">
        <v>105</v>
      </c>
      <c r="F17" s="18" t="s">
        <v>106</v>
      </c>
    </row>
    <row r="18" spans="1:6" ht="13.5" thickBot="1">
      <c r="A18" s="19" t="s">
        <v>5</v>
      </c>
      <c r="B18" s="20" t="s">
        <v>30</v>
      </c>
      <c r="C18" s="21"/>
      <c r="D18" s="22">
        <v>11037.02</v>
      </c>
      <c r="E18" s="22">
        <f>D18*12</f>
        <v>132444.24</v>
      </c>
      <c r="F18" s="22">
        <f>D18/3630.6</f>
        <v>3.0399988982537325</v>
      </c>
    </row>
    <row r="19" spans="1:6" ht="12.75">
      <c r="A19" s="11"/>
      <c r="B19" s="10" t="s">
        <v>31</v>
      </c>
      <c r="C19" s="11" t="s">
        <v>32</v>
      </c>
      <c r="D19" s="23">
        <v>3847.6</v>
      </c>
      <c r="E19" s="23">
        <f aca="true" t="shared" si="0" ref="E19:E49">D19*12</f>
        <v>46171.2</v>
      </c>
      <c r="F19" s="23">
        <f aca="true" t="shared" si="1" ref="F19:F49">D19/3630.6</f>
        <v>1.0597697350300226</v>
      </c>
    </row>
    <row r="20" spans="1:6" ht="12.75">
      <c r="A20" s="11"/>
      <c r="B20" s="10" t="s">
        <v>33</v>
      </c>
      <c r="C20" s="11" t="s">
        <v>32</v>
      </c>
      <c r="D20" s="23">
        <v>1415.66</v>
      </c>
      <c r="E20" s="23">
        <f t="shared" si="0"/>
        <v>16987.920000000002</v>
      </c>
      <c r="F20" s="23">
        <f t="shared" si="1"/>
        <v>0.3899245303806534</v>
      </c>
    </row>
    <row r="21" spans="1:6" ht="12.75">
      <c r="A21" s="11"/>
      <c r="B21" s="10" t="s">
        <v>34</v>
      </c>
      <c r="C21" s="11" t="s">
        <v>32</v>
      </c>
      <c r="D21" s="23">
        <v>2253.97</v>
      </c>
      <c r="E21" s="23">
        <f t="shared" si="0"/>
        <v>27047.64</v>
      </c>
      <c r="F21" s="23">
        <f t="shared" si="1"/>
        <v>0.6208257588277419</v>
      </c>
    </row>
    <row r="22" spans="1:6" ht="12.75">
      <c r="A22" s="11"/>
      <c r="B22" s="10" t="s">
        <v>35</v>
      </c>
      <c r="C22" s="11" t="s">
        <v>32</v>
      </c>
      <c r="D22" s="23">
        <v>2109.38</v>
      </c>
      <c r="E22" s="23">
        <f t="shared" si="0"/>
        <v>25312.56</v>
      </c>
      <c r="F22" s="23">
        <f t="shared" si="1"/>
        <v>0.5810003856111938</v>
      </c>
    </row>
    <row r="23" spans="1:6" ht="12.75">
      <c r="A23" s="11"/>
      <c r="B23" s="10" t="s">
        <v>36</v>
      </c>
      <c r="C23" s="11" t="s">
        <v>32</v>
      </c>
      <c r="D23" s="27">
        <v>191.02</v>
      </c>
      <c r="E23" s="23">
        <f t="shared" si="0"/>
        <v>2292.2400000000002</v>
      </c>
      <c r="F23" s="23">
        <f t="shared" si="1"/>
        <v>0.0526138930204374</v>
      </c>
    </row>
    <row r="24" spans="1:6" ht="13.5" thickBot="1">
      <c r="A24" s="11"/>
      <c r="B24" s="10" t="s">
        <v>37</v>
      </c>
      <c r="C24" s="11" t="s">
        <v>32</v>
      </c>
      <c r="D24" s="23">
        <v>1219.39</v>
      </c>
      <c r="E24" s="23">
        <f t="shared" si="0"/>
        <v>14632.68</v>
      </c>
      <c r="F24" s="23">
        <f t="shared" si="1"/>
        <v>0.3358645953836832</v>
      </c>
    </row>
    <row r="25" spans="1:6" ht="13.5" thickBot="1">
      <c r="A25" s="19" t="s">
        <v>8</v>
      </c>
      <c r="B25" s="20" t="s">
        <v>38</v>
      </c>
      <c r="C25" s="21"/>
      <c r="D25" s="22">
        <v>9037.62</v>
      </c>
      <c r="E25" s="22">
        <f t="shared" si="0"/>
        <v>108451.44</v>
      </c>
      <c r="F25" s="22">
        <f t="shared" si="1"/>
        <v>2.4892910262766486</v>
      </c>
    </row>
    <row r="26" spans="1:6" ht="12.75">
      <c r="A26" s="24"/>
      <c r="B26" s="25" t="s">
        <v>39</v>
      </c>
      <c r="C26" s="11"/>
      <c r="D26" s="26"/>
      <c r="E26" s="26"/>
      <c r="F26" s="26"/>
    </row>
    <row r="27" spans="1:6" ht="12.75">
      <c r="A27" s="24"/>
      <c r="B27" s="10" t="s">
        <v>147</v>
      </c>
      <c r="C27" s="11" t="s">
        <v>32</v>
      </c>
      <c r="D27" s="27">
        <v>4618.62</v>
      </c>
      <c r="E27" s="27">
        <f t="shared" si="0"/>
        <v>55423.44</v>
      </c>
      <c r="F27" s="27">
        <f t="shared" si="1"/>
        <v>1.272136836886465</v>
      </c>
    </row>
    <row r="28" spans="1:6" ht="12.75">
      <c r="A28" s="24"/>
      <c r="B28" s="25" t="s">
        <v>40</v>
      </c>
      <c r="C28" s="11"/>
      <c r="D28" s="26"/>
      <c r="E28" s="26"/>
      <c r="F28" s="26"/>
    </row>
    <row r="29" spans="1:6" ht="12.75">
      <c r="A29" s="24"/>
      <c r="B29" s="10" t="s">
        <v>141</v>
      </c>
      <c r="C29" s="11" t="s">
        <v>32</v>
      </c>
      <c r="D29" s="27">
        <v>3873.68</v>
      </c>
      <c r="E29" s="27">
        <f t="shared" si="0"/>
        <v>46484.159999999996</v>
      </c>
      <c r="F29" s="27">
        <f t="shared" si="1"/>
        <v>1.0669531206963037</v>
      </c>
    </row>
    <row r="30" spans="1:6" ht="12.75">
      <c r="A30" s="24"/>
      <c r="B30" s="25" t="s">
        <v>41</v>
      </c>
      <c r="C30" s="11"/>
      <c r="D30" s="26"/>
      <c r="E30" s="26"/>
      <c r="F30" s="26"/>
    </row>
    <row r="31" spans="1:6" ht="12.75">
      <c r="A31" s="24"/>
      <c r="B31" s="10" t="s">
        <v>42</v>
      </c>
      <c r="C31" s="11" t="s">
        <v>32</v>
      </c>
      <c r="D31" s="26" t="s">
        <v>43</v>
      </c>
      <c r="E31" s="26"/>
      <c r="F31" s="26"/>
    </row>
    <row r="32" spans="1:6" ht="12.75">
      <c r="A32" s="24"/>
      <c r="B32" s="10" t="s">
        <v>44</v>
      </c>
      <c r="C32" s="11" t="s">
        <v>32</v>
      </c>
      <c r="D32" s="27">
        <v>269.4</v>
      </c>
      <c r="E32" s="27">
        <f t="shared" si="0"/>
        <v>3232.7999999999997</v>
      </c>
      <c r="F32" s="27">
        <f t="shared" si="1"/>
        <v>0.07420261113865477</v>
      </c>
    </row>
    <row r="33" spans="1:6" ht="13.5" thickBot="1">
      <c r="A33" s="24"/>
      <c r="B33" s="10" t="s">
        <v>45</v>
      </c>
      <c r="C33" s="11" t="s">
        <v>32</v>
      </c>
      <c r="D33" s="27">
        <v>275.93</v>
      </c>
      <c r="E33" s="27">
        <f t="shared" si="0"/>
        <v>3311.16</v>
      </c>
      <c r="F33" s="27">
        <f t="shared" si="1"/>
        <v>0.07600121192089462</v>
      </c>
    </row>
    <row r="34" spans="1:6" ht="13.5" thickBot="1">
      <c r="A34" s="19" t="s">
        <v>11</v>
      </c>
      <c r="B34" s="20" t="s">
        <v>46</v>
      </c>
      <c r="C34" s="21"/>
      <c r="D34" s="22">
        <v>15488.71</v>
      </c>
      <c r="E34" s="22">
        <f t="shared" si="0"/>
        <v>185864.52</v>
      </c>
      <c r="F34" s="22">
        <f t="shared" si="1"/>
        <v>4.266157109017793</v>
      </c>
    </row>
    <row r="35" spans="1:6" ht="12.75">
      <c r="A35" s="24"/>
      <c r="B35" s="10" t="s">
        <v>47</v>
      </c>
      <c r="C35" s="11" t="s">
        <v>32</v>
      </c>
      <c r="D35" s="27">
        <v>2000.16</v>
      </c>
      <c r="E35" s="27">
        <f t="shared" si="0"/>
        <v>24001.920000000002</v>
      </c>
      <c r="F35" s="27">
        <f t="shared" si="1"/>
        <v>0.5509172037679723</v>
      </c>
    </row>
    <row r="36" spans="1:6" ht="12.75">
      <c r="A36" s="24"/>
      <c r="B36" s="10" t="s">
        <v>48</v>
      </c>
      <c r="C36" s="11"/>
      <c r="D36" s="26"/>
      <c r="E36" s="26"/>
      <c r="F36" s="26"/>
    </row>
    <row r="37" spans="1:6" ht="12.75">
      <c r="A37" s="24"/>
      <c r="B37" s="10" t="s">
        <v>148</v>
      </c>
      <c r="C37" s="11" t="s">
        <v>32</v>
      </c>
      <c r="D37" s="27">
        <v>773.96</v>
      </c>
      <c r="E37" s="27">
        <f t="shared" si="0"/>
        <v>9287.52</v>
      </c>
      <c r="F37" s="27">
        <f t="shared" si="1"/>
        <v>0.21317688536330084</v>
      </c>
    </row>
    <row r="38" spans="1:6" ht="12.75">
      <c r="A38" s="24"/>
      <c r="B38" s="10" t="s">
        <v>49</v>
      </c>
      <c r="C38" s="11" t="s">
        <v>32</v>
      </c>
      <c r="D38" s="27">
        <v>2840.87</v>
      </c>
      <c r="E38" s="27">
        <f t="shared" si="0"/>
        <v>34090.44</v>
      </c>
      <c r="F38" s="27">
        <f t="shared" si="1"/>
        <v>0.7824794799757616</v>
      </c>
    </row>
    <row r="39" spans="1:6" ht="12.75">
      <c r="A39" s="24"/>
      <c r="B39" s="10" t="s">
        <v>50</v>
      </c>
      <c r="C39" s="11" t="s">
        <v>32</v>
      </c>
      <c r="D39" s="27">
        <v>8968.19</v>
      </c>
      <c r="E39" s="27">
        <f t="shared" si="0"/>
        <v>107618.28</v>
      </c>
      <c r="F39" s="27">
        <f t="shared" si="1"/>
        <v>2.470167465432711</v>
      </c>
    </row>
    <row r="40" spans="1:6" ht="12.75">
      <c r="A40" s="24"/>
      <c r="B40" s="10" t="s">
        <v>51</v>
      </c>
      <c r="C40" s="11" t="s">
        <v>32</v>
      </c>
      <c r="D40" s="27">
        <v>651.4</v>
      </c>
      <c r="E40" s="27">
        <f t="shared" si="0"/>
        <v>7816.799999999999</v>
      </c>
      <c r="F40" s="27">
        <f t="shared" si="1"/>
        <v>0.1794193797168512</v>
      </c>
    </row>
    <row r="41" spans="1:6" ht="26.25" thickBot="1">
      <c r="A41" s="24"/>
      <c r="B41" s="10" t="s">
        <v>155</v>
      </c>
      <c r="C41" s="11" t="s">
        <v>32</v>
      </c>
      <c r="D41" s="27">
        <v>254.14</v>
      </c>
      <c r="E41" s="27">
        <f t="shared" si="0"/>
        <v>3049.68</v>
      </c>
      <c r="F41" s="27">
        <f t="shared" si="1"/>
        <v>0.06999944912686608</v>
      </c>
    </row>
    <row r="42" spans="1:6" ht="13.5" thickBot="1">
      <c r="A42" s="19"/>
      <c r="B42" s="28" t="s">
        <v>52</v>
      </c>
      <c r="C42" s="29" t="s">
        <v>32</v>
      </c>
      <c r="D42" s="22">
        <v>35563.37</v>
      </c>
      <c r="E42" s="22">
        <f t="shared" si="0"/>
        <v>426760.44000000006</v>
      </c>
      <c r="F42" s="22">
        <f t="shared" si="1"/>
        <v>9.795452542279515</v>
      </c>
    </row>
    <row r="43" spans="1:6" ht="25.5">
      <c r="A43" s="30" t="s">
        <v>13</v>
      </c>
      <c r="B43" s="31" t="s">
        <v>53</v>
      </c>
      <c r="C43" s="32" t="s">
        <v>32</v>
      </c>
      <c r="D43" s="33">
        <v>3019.75</v>
      </c>
      <c r="E43" s="33">
        <f t="shared" si="0"/>
        <v>36237</v>
      </c>
      <c r="F43" s="33">
        <f t="shared" si="1"/>
        <v>0.8317495730733212</v>
      </c>
    </row>
    <row r="44" spans="1:6" ht="12.75">
      <c r="A44" s="30" t="s">
        <v>15</v>
      </c>
      <c r="B44" s="31" t="s">
        <v>54</v>
      </c>
      <c r="C44" s="32" t="s">
        <v>32</v>
      </c>
      <c r="D44" s="33">
        <v>6005.01</v>
      </c>
      <c r="E44" s="33">
        <f t="shared" si="0"/>
        <v>72060.12</v>
      </c>
      <c r="F44" s="33">
        <f t="shared" si="1"/>
        <v>1.6539993389522394</v>
      </c>
    </row>
    <row r="45" spans="1:6" ht="13.5" thickBot="1">
      <c r="A45" s="30" t="s">
        <v>17</v>
      </c>
      <c r="B45" s="31" t="s">
        <v>154</v>
      </c>
      <c r="C45" s="32" t="s">
        <v>32</v>
      </c>
      <c r="D45" s="34">
        <v>1430.55</v>
      </c>
      <c r="E45" s="33">
        <f t="shared" si="0"/>
        <v>17166.6</v>
      </c>
      <c r="F45" s="34">
        <v>0.39</v>
      </c>
    </row>
    <row r="46" spans="1:6" ht="17.25" customHeight="1" thickBot="1">
      <c r="A46" s="19"/>
      <c r="B46" s="20" t="s">
        <v>55</v>
      </c>
      <c r="C46" s="35" t="s">
        <v>32</v>
      </c>
      <c r="D46" s="36">
        <v>46018.66</v>
      </c>
      <c r="E46" s="36">
        <f t="shared" si="0"/>
        <v>552223.92</v>
      </c>
      <c r="F46" s="36">
        <f t="shared" si="1"/>
        <v>12.675221726436403</v>
      </c>
    </row>
    <row r="47" spans="1:6" ht="14.25" customHeight="1">
      <c r="A47" s="30" t="s">
        <v>20</v>
      </c>
      <c r="B47" s="31" t="s">
        <v>111</v>
      </c>
      <c r="C47" s="32" t="s">
        <v>32</v>
      </c>
      <c r="D47" s="34">
        <v>1031.02</v>
      </c>
      <c r="E47" s="34">
        <f t="shared" si="0"/>
        <v>12372.24</v>
      </c>
      <c r="F47" s="34">
        <v>0.28</v>
      </c>
    </row>
    <row r="48" spans="1:6" ht="15.75" customHeight="1" thickBot="1">
      <c r="A48" s="30" t="s">
        <v>22</v>
      </c>
      <c r="B48" s="31" t="s">
        <v>112</v>
      </c>
      <c r="C48" s="32" t="s">
        <v>32</v>
      </c>
      <c r="D48" s="33">
        <v>1455.14</v>
      </c>
      <c r="E48" s="33">
        <f t="shared" si="0"/>
        <v>17461.68</v>
      </c>
      <c r="F48" s="33">
        <f t="shared" si="1"/>
        <v>0.4007987660441801</v>
      </c>
    </row>
    <row r="49" spans="1:6" ht="13.5" thickBot="1">
      <c r="A49" s="19"/>
      <c r="B49" s="20" t="s">
        <v>52</v>
      </c>
      <c r="C49" s="35" t="s">
        <v>32</v>
      </c>
      <c r="D49" s="36">
        <v>48504.82</v>
      </c>
      <c r="E49" s="36">
        <f t="shared" si="0"/>
        <v>582057.84</v>
      </c>
      <c r="F49" s="36">
        <f t="shared" si="1"/>
        <v>13.360001101746269</v>
      </c>
    </row>
    <row r="50" ht="12.75">
      <c r="A50" s="2" t="s">
        <v>43</v>
      </c>
    </row>
  </sheetData>
  <sheetProtection/>
  <mergeCells count="3">
    <mergeCell ref="A1:D1"/>
    <mergeCell ref="A2:D2"/>
    <mergeCell ref="A3:D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27">
      <selection activeCell="B54" sqref="B54"/>
    </sheetView>
  </sheetViews>
  <sheetFormatPr defaultColWidth="10.33203125" defaultRowHeight="11.25"/>
  <cols>
    <col min="1" max="1" width="7.83203125" style="0" customWidth="1"/>
    <col min="2" max="2" width="58.16015625" style="1" customWidth="1"/>
    <col min="3" max="3" width="9" style="0" customWidth="1"/>
    <col min="4" max="4" width="19.66015625" style="0" customWidth="1"/>
    <col min="5" max="5" width="18.66015625" style="0" customWidth="1"/>
    <col min="6" max="6" width="20.5" style="0" customWidth="1"/>
  </cols>
  <sheetData>
    <row r="1" spans="1:4" ht="15">
      <c r="A1" s="40" t="s">
        <v>0</v>
      </c>
      <c r="B1" s="40"/>
      <c r="C1" s="40"/>
      <c r="D1" s="40"/>
    </row>
    <row r="2" spans="1:4" s="2" customFormat="1" ht="12.75">
      <c r="A2" s="41" t="s">
        <v>89</v>
      </c>
      <c r="B2" s="41"/>
      <c r="C2" s="41"/>
      <c r="D2" s="41"/>
    </row>
    <row r="3" spans="1:4" ht="13.5" customHeight="1">
      <c r="A3" s="42" t="s">
        <v>107</v>
      </c>
      <c r="B3" s="42"/>
      <c r="C3" s="42"/>
      <c r="D3" s="42"/>
    </row>
    <row r="4" ht="12.75">
      <c r="A4" s="3" t="s">
        <v>90</v>
      </c>
    </row>
    <row r="5" ht="12.75">
      <c r="A5" s="3" t="s">
        <v>91</v>
      </c>
    </row>
    <row r="6" ht="13.5" thickBot="1">
      <c r="A6" s="4" t="s">
        <v>92</v>
      </c>
    </row>
    <row r="7" spans="1:4" ht="11.25" customHeight="1">
      <c r="A7" s="5" t="s">
        <v>5</v>
      </c>
      <c r="B7" s="6" t="s">
        <v>6</v>
      </c>
      <c r="C7" s="7" t="s">
        <v>7</v>
      </c>
      <c r="D7" s="8">
        <v>142</v>
      </c>
    </row>
    <row r="8" spans="1:4" ht="10.5" customHeight="1">
      <c r="A8" s="9" t="s">
        <v>8</v>
      </c>
      <c r="B8" s="10" t="s">
        <v>9</v>
      </c>
      <c r="C8" s="11" t="s">
        <v>10</v>
      </c>
      <c r="D8" s="12">
        <v>0</v>
      </c>
    </row>
    <row r="9" spans="1:4" ht="10.5" customHeight="1">
      <c r="A9" s="9" t="s">
        <v>11</v>
      </c>
      <c r="B9" s="10" t="s">
        <v>12</v>
      </c>
      <c r="C9" s="11" t="s">
        <v>7</v>
      </c>
      <c r="D9" s="13">
        <v>0.94</v>
      </c>
    </row>
    <row r="10" spans="1:4" ht="10.5" customHeight="1">
      <c r="A10" s="9" t="s">
        <v>13</v>
      </c>
      <c r="B10" s="10" t="s">
        <v>14</v>
      </c>
      <c r="C10" s="11" t="s">
        <v>7</v>
      </c>
      <c r="D10" s="14">
        <v>1.1</v>
      </c>
    </row>
    <row r="11" spans="1:4" ht="10.5" customHeight="1">
      <c r="A11" s="9" t="s">
        <v>15</v>
      </c>
      <c r="B11" s="10" t="s">
        <v>16</v>
      </c>
      <c r="C11" s="11" t="s">
        <v>7</v>
      </c>
      <c r="D11" s="14">
        <v>0.4</v>
      </c>
    </row>
    <row r="12" spans="1:4" ht="10.5" customHeight="1">
      <c r="A12" s="9" t="s">
        <v>17</v>
      </c>
      <c r="B12" s="10" t="s">
        <v>18</v>
      </c>
      <c r="C12" s="11" t="s">
        <v>19</v>
      </c>
      <c r="D12" s="12">
        <v>1056</v>
      </c>
    </row>
    <row r="13" spans="1:4" ht="12.75">
      <c r="A13" s="9" t="s">
        <v>20</v>
      </c>
      <c r="B13" s="10" t="s">
        <v>21</v>
      </c>
      <c r="C13" s="11" t="s">
        <v>19</v>
      </c>
      <c r="D13" s="12">
        <v>0</v>
      </c>
    </row>
    <row r="14" spans="1:4" ht="10.5" customHeight="1">
      <c r="A14" s="9" t="s">
        <v>22</v>
      </c>
      <c r="B14" s="10" t="s">
        <v>23</v>
      </c>
      <c r="C14" s="11" t="s">
        <v>19</v>
      </c>
      <c r="D14" s="14">
        <v>4901.3</v>
      </c>
    </row>
    <row r="15" spans="1:4" ht="12.75">
      <c r="A15" s="9" t="s">
        <v>24</v>
      </c>
      <c r="B15" s="10" t="s">
        <v>25</v>
      </c>
      <c r="C15" s="11" t="s">
        <v>19</v>
      </c>
      <c r="D15" s="12">
        <v>328</v>
      </c>
    </row>
    <row r="16" spans="1:4" ht="10.5" customHeight="1" thickBot="1">
      <c r="A16" s="15"/>
      <c r="B16" s="16"/>
      <c r="C16" s="17"/>
      <c r="D16" s="17"/>
    </row>
    <row r="17" spans="1:6" s="1" customFormat="1" ht="24.75" customHeight="1" thickBot="1">
      <c r="A17" s="18" t="s">
        <v>26</v>
      </c>
      <c r="B17" s="18" t="s">
        <v>27</v>
      </c>
      <c r="C17" s="18" t="s">
        <v>28</v>
      </c>
      <c r="D17" s="18" t="s">
        <v>29</v>
      </c>
      <c r="E17" s="18" t="s">
        <v>105</v>
      </c>
      <c r="F17" s="18" t="s">
        <v>106</v>
      </c>
    </row>
    <row r="18" spans="1:6" ht="13.5" thickBot="1">
      <c r="A18" s="19" t="s">
        <v>5</v>
      </c>
      <c r="B18" s="20" t="s">
        <v>30</v>
      </c>
      <c r="C18" s="21"/>
      <c r="D18" s="22">
        <v>9084.4</v>
      </c>
      <c r="E18" s="22">
        <f>D18*12</f>
        <v>109012.79999999999</v>
      </c>
      <c r="F18" s="22">
        <f>D18/3175.1</f>
        <v>2.861138231866713</v>
      </c>
    </row>
    <row r="19" spans="1:6" ht="12.75">
      <c r="A19" s="11"/>
      <c r="B19" s="10" t="s">
        <v>31</v>
      </c>
      <c r="C19" s="11" t="s">
        <v>32</v>
      </c>
      <c r="D19" s="23">
        <v>1853.48</v>
      </c>
      <c r="E19" s="23">
        <f aca="true" t="shared" si="0" ref="E19:E49">D19*12</f>
        <v>22241.760000000002</v>
      </c>
      <c r="F19" s="23">
        <f aca="true" t="shared" si="1" ref="F19:F49">D19/3175.1</f>
        <v>0.5837548423671696</v>
      </c>
    </row>
    <row r="20" spans="1:6" ht="12.75">
      <c r="A20" s="11"/>
      <c r="B20" s="10" t="s">
        <v>33</v>
      </c>
      <c r="C20" s="11" t="s">
        <v>32</v>
      </c>
      <c r="D20" s="23">
        <v>2088.15</v>
      </c>
      <c r="E20" s="23">
        <f t="shared" si="0"/>
        <v>25057.800000000003</v>
      </c>
      <c r="F20" s="23">
        <f t="shared" si="1"/>
        <v>0.6576643255330541</v>
      </c>
    </row>
    <row r="21" spans="1:6" ht="12.75">
      <c r="A21" s="11"/>
      <c r="B21" s="10" t="s">
        <v>34</v>
      </c>
      <c r="C21" s="11" t="s">
        <v>32</v>
      </c>
      <c r="D21" s="23">
        <v>1971.18</v>
      </c>
      <c r="E21" s="23">
        <f t="shared" si="0"/>
        <v>23654.16</v>
      </c>
      <c r="F21" s="23">
        <f t="shared" si="1"/>
        <v>0.6208245409593399</v>
      </c>
    </row>
    <row r="22" spans="1:6" ht="12.75">
      <c r="A22" s="11"/>
      <c r="B22" s="10" t="s">
        <v>35</v>
      </c>
      <c r="C22" s="11" t="s">
        <v>32</v>
      </c>
      <c r="D22" s="23">
        <v>1844.73</v>
      </c>
      <c r="E22" s="23">
        <f t="shared" si="0"/>
        <v>22136.760000000002</v>
      </c>
      <c r="F22" s="23">
        <f t="shared" si="1"/>
        <v>0.5809990236527983</v>
      </c>
    </row>
    <row r="23" spans="1:6" ht="12.75">
      <c r="A23" s="11"/>
      <c r="B23" s="10" t="s">
        <v>36</v>
      </c>
      <c r="C23" s="11" t="s">
        <v>32</v>
      </c>
      <c r="D23" s="27">
        <v>213.76</v>
      </c>
      <c r="E23" s="23">
        <f t="shared" si="0"/>
        <v>2565.12</v>
      </c>
      <c r="F23" s="23">
        <f t="shared" si="1"/>
        <v>0.0673238638153129</v>
      </c>
    </row>
    <row r="24" spans="1:8" ht="13.5" thickBot="1">
      <c r="A24" s="11"/>
      <c r="B24" s="10" t="s">
        <v>37</v>
      </c>
      <c r="C24" s="11" t="s">
        <v>32</v>
      </c>
      <c r="D24" s="23">
        <v>1113.1</v>
      </c>
      <c r="E24" s="23">
        <f t="shared" si="0"/>
        <v>13357.199999999999</v>
      </c>
      <c r="F24" s="23">
        <f t="shared" si="1"/>
        <v>0.35057163553903814</v>
      </c>
      <c r="H24" s="37"/>
    </row>
    <row r="25" spans="1:6" ht="13.5" thickBot="1">
      <c r="A25" s="19" t="s">
        <v>8</v>
      </c>
      <c r="B25" s="20" t="s">
        <v>38</v>
      </c>
      <c r="C25" s="21"/>
      <c r="D25" s="22">
        <v>11655.63</v>
      </c>
      <c r="E25" s="22">
        <f t="shared" si="0"/>
        <v>139867.56</v>
      </c>
      <c r="F25" s="22">
        <f t="shared" si="1"/>
        <v>3.670948946489874</v>
      </c>
    </row>
    <row r="26" spans="1:6" ht="12.75">
      <c r="A26" s="24"/>
      <c r="B26" s="25" t="s">
        <v>39</v>
      </c>
      <c r="C26" s="11"/>
      <c r="D26" s="26"/>
      <c r="E26" s="26"/>
      <c r="F26" s="26"/>
    </row>
    <row r="27" spans="1:6" ht="12.75">
      <c r="A27" s="24"/>
      <c r="B27" s="10" t="s">
        <v>144</v>
      </c>
      <c r="C27" s="11" t="s">
        <v>32</v>
      </c>
      <c r="D27" s="27">
        <v>8467.47</v>
      </c>
      <c r="E27" s="27">
        <f t="shared" si="0"/>
        <v>101609.63999999998</v>
      </c>
      <c r="F27" s="27">
        <f t="shared" si="1"/>
        <v>2.6668356902144814</v>
      </c>
    </row>
    <row r="28" spans="1:6" ht="12.75">
      <c r="A28" s="24"/>
      <c r="B28" s="25" t="s">
        <v>40</v>
      </c>
      <c r="C28" s="11"/>
      <c r="D28" s="26"/>
      <c r="E28" s="26"/>
      <c r="F28" s="26"/>
    </row>
    <row r="29" spans="1:6" ht="12.75">
      <c r="A29" s="24"/>
      <c r="B29" s="10" t="s">
        <v>145</v>
      </c>
      <c r="C29" s="11" t="s">
        <v>32</v>
      </c>
      <c r="D29" s="27">
        <v>2582.45</v>
      </c>
      <c r="E29" s="27">
        <f t="shared" si="0"/>
        <v>30989.399999999998</v>
      </c>
      <c r="F29" s="27">
        <f t="shared" si="1"/>
        <v>0.8133444615917609</v>
      </c>
    </row>
    <row r="30" spans="1:6" ht="12.75">
      <c r="A30" s="24"/>
      <c r="B30" s="25" t="s">
        <v>41</v>
      </c>
      <c r="C30" s="11"/>
      <c r="D30" s="26"/>
      <c r="E30" s="26"/>
      <c r="F30" s="26"/>
    </row>
    <row r="31" spans="1:6" ht="12.75">
      <c r="A31" s="24"/>
      <c r="B31" s="10" t="s">
        <v>42</v>
      </c>
      <c r="C31" s="11" t="s">
        <v>32</v>
      </c>
      <c r="D31" s="26" t="s">
        <v>43</v>
      </c>
      <c r="E31" s="26"/>
      <c r="F31" s="26"/>
    </row>
    <row r="32" spans="1:6" ht="12.75">
      <c r="A32" s="24"/>
      <c r="B32" s="10" t="s">
        <v>44</v>
      </c>
      <c r="C32" s="11" t="s">
        <v>32</v>
      </c>
      <c r="D32" s="27">
        <v>364.4</v>
      </c>
      <c r="E32" s="27">
        <f t="shared" si="0"/>
        <v>4372.799999999999</v>
      </c>
      <c r="F32" s="27">
        <f t="shared" si="1"/>
        <v>0.1147680388019275</v>
      </c>
    </row>
    <row r="33" spans="1:6" ht="13.5" thickBot="1">
      <c r="A33" s="24"/>
      <c r="B33" s="10" t="s">
        <v>45</v>
      </c>
      <c r="C33" s="11" t="s">
        <v>32</v>
      </c>
      <c r="D33" s="27">
        <v>241.31</v>
      </c>
      <c r="E33" s="27">
        <f t="shared" si="0"/>
        <v>2895.7200000000003</v>
      </c>
      <c r="F33" s="27">
        <f t="shared" si="1"/>
        <v>0.07600075588170452</v>
      </c>
    </row>
    <row r="34" spans="1:6" ht="13.5" thickBot="1">
      <c r="A34" s="19" t="s">
        <v>11</v>
      </c>
      <c r="B34" s="20" t="s">
        <v>46</v>
      </c>
      <c r="C34" s="21"/>
      <c r="D34" s="22">
        <v>4848.06</v>
      </c>
      <c r="E34" s="22">
        <f t="shared" si="0"/>
        <v>58176.72</v>
      </c>
      <c r="F34" s="22">
        <f t="shared" si="1"/>
        <v>1.5268999401593653</v>
      </c>
    </row>
    <row r="35" spans="1:6" ht="12.75">
      <c r="A35" s="24"/>
      <c r="B35" s="10" t="s">
        <v>47</v>
      </c>
      <c r="C35" s="11" t="s">
        <v>32</v>
      </c>
      <c r="D35" s="27">
        <v>1749.22</v>
      </c>
      <c r="E35" s="27">
        <f t="shared" si="0"/>
        <v>20990.64</v>
      </c>
      <c r="F35" s="27">
        <f t="shared" si="1"/>
        <v>0.5509180813202734</v>
      </c>
    </row>
    <row r="36" spans="1:6" ht="12.75">
      <c r="A36" s="24"/>
      <c r="B36" s="10" t="s">
        <v>48</v>
      </c>
      <c r="C36" s="11"/>
      <c r="D36" s="26"/>
      <c r="E36" s="26"/>
      <c r="F36" s="26"/>
    </row>
    <row r="37" spans="1:6" ht="12.75">
      <c r="A37" s="24"/>
      <c r="B37" s="10" t="s">
        <v>146</v>
      </c>
      <c r="C37" s="11" t="s">
        <v>32</v>
      </c>
      <c r="D37" s="27">
        <v>654.18</v>
      </c>
      <c r="E37" s="27">
        <f t="shared" si="0"/>
        <v>7850.16</v>
      </c>
      <c r="F37" s="27">
        <f t="shared" si="1"/>
        <v>0.2060344556076974</v>
      </c>
    </row>
    <row r="38" spans="1:6" ht="12.75">
      <c r="A38" s="24"/>
      <c r="B38" s="10" t="s">
        <v>49</v>
      </c>
      <c r="C38" s="11" t="s">
        <v>32</v>
      </c>
      <c r="D38" s="27">
        <v>2222.41</v>
      </c>
      <c r="E38" s="27">
        <f t="shared" si="0"/>
        <v>26668.92</v>
      </c>
      <c r="F38" s="27">
        <f t="shared" si="1"/>
        <v>0.6999496078863657</v>
      </c>
    </row>
    <row r="39" spans="1:6" ht="12.75">
      <c r="A39" s="24"/>
      <c r="B39" s="10" t="s">
        <v>50</v>
      </c>
      <c r="C39" s="11" t="s">
        <v>32</v>
      </c>
      <c r="D39" s="26" t="s">
        <v>43</v>
      </c>
      <c r="E39" s="27"/>
      <c r="F39" s="27"/>
    </row>
    <row r="40" spans="1:6" ht="12.75">
      <c r="A40" s="24"/>
      <c r="B40" s="10" t="s">
        <v>51</v>
      </c>
      <c r="C40" s="11" t="s">
        <v>32</v>
      </c>
      <c r="D40" s="26" t="s">
        <v>43</v>
      </c>
      <c r="E40" s="27"/>
      <c r="F40" s="27"/>
    </row>
    <row r="41" spans="1:6" ht="26.25" thickBot="1">
      <c r="A41" s="24"/>
      <c r="B41" s="10" t="s">
        <v>155</v>
      </c>
      <c r="C41" s="11" t="s">
        <v>32</v>
      </c>
      <c r="D41" s="27">
        <v>222.26</v>
      </c>
      <c r="E41" s="27">
        <f t="shared" si="0"/>
        <v>2667.12</v>
      </c>
      <c r="F41" s="27">
        <f t="shared" si="1"/>
        <v>0.07000094485213064</v>
      </c>
    </row>
    <row r="42" spans="1:6" ht="13.5" thickBot="1">
      <c r="A42" s="19"/>
      <c r="B42" s="28" t="s">
        <v>52</v>
      </c>
      <c r="C42" s="29" t="s">
        <v>32</v>
      </c>
      <c r="D42" s="22">
        <v>25588.1</v>
      </c>
      <c r="E42" s="22">
        <f t="shared" si="0"/>
        <v>307057.19999999995</v>
      </c>
      <c r="F42" s="22">
        <f t="shared" si="1"/>
        <v>8.058990268023054</v>
      </c>
    </row>
    <row r="43" spans="1:6" ht="25.5">
      <c r="A43" s="30" t="s">
        <v>13</v>
      </c>
      <c r="B43" s="31" t="s">
        <v>53</v>
      </c>
      <c r="C43" s="32" t="s">
        <v>32</v>
      </c>
      <c r="D43" s="33">
        <v>2640.89</v>
      </c>
      <c r="E43" s="33">
        <f t="shared" si="0"/>
        <v>31690.68</v>
      </c>
      <c r="F43" s="33">
        <f t="shared" si="1"/>
        <v>0.8317501810966583</v>
      </c>
    </row>
    <row r="44" spans="1:6" ht="12.75">
      <c r="A44" s="30" t="s">
        <v>15</v>
      </c>
      <c r="B44" s="31" t="s">
        <v>54</v>
      </c>
      <c r="C44" s="32" t="s">
        <v>32</v>
      </c>
      <c r="D44" s="33">
        <v>4251.62</v>
      </c>
      <c r="E44" s="33">
        <f t="shared" si="0"/>
        <v>51019.44</v>
      </c>
      <c r="F44" s="33">
        <f t="shared" si="1"/>
        <v>1.3390507385594155</v>
      </c>
    </row>
    <row r="45" spans="1:6" ht="13.5" thickBot="1">
      <c r="A45" s="30" t="s">
        <v>17</v>
      </c>
      <c r="B45" s="31" t="s">
        <v>154</v>
      </c>
      <c r="C45" s="32" t="s">
        <v>32</v>
      </c>
      <c r="D45" s="34">
        <v>1028.14</v>
      </c>
      <c r="E45" s="33">
        <f t="shared" si="0"/>
        <v>12337.68</v>
      </c>
      <c r="F45" s="34">
        <v>0.32</v>
      </c>
    </row>
    <row r="46" spans="1:6" ht="17.25" customHeight="1" thickBot="1">
      <c r="A46" s="19"/>
      <c r="B46" s="20" t="s">
        <v>55</v>
      </c>
      <c r="C46" s="35" t="s">
        <v>32</v>
      </c>
      <c r="D46" s="36">
        <v>33508.74</v>
      </c>
      <c r="E46" s="36">
        <f t="shared" si="0"/>
        <v>402104.88</v>
      </c>
      <c r="F46" s="36">
        <f t="shared" si="1"/>
        <v>10.553601461371295</v>
      </c>
    </row>
    <row r="47" spans="1:6" ht="14.25" customHeight="1">
      <c r="A47" s="30" t="s">
        <v>20</v>
      </c>
      <c r="B47" s="31" t="s">
        <v>111</v>
      </c>
      <c r="C47" s="32" t="s">
        <v>32</v>
      </c>
      <c r="D47" s="34" t="s">
        <v>43</v>
      </c>
      <c r="E47" s="34"/>
      <c r="F47" s="34"/>
    </row>
    <row r="48" spans="1:6" ht="15.75" customHeight="1" thickBot="1">
      <c r="A48" s="30" t="s">
        <v>22</v>
      </c>
      <c r="B48" s="31" t="s">
        <v>112</v>
      </c>
      <c r="C48" s="32" t="s">
        <v>32</v>
      </c>
      <c r="D48" s="33">
        <v>1036.35</v>
      </c>
      <c r="E48" s="33">
        <f t="shared" si="0"/>
        <v>12436.199999999999</v>
      </c>
      <c r="F48" s="33">
        <f t="shared" si="1"/>
        <v>0.326399168530125</v>
      </c>
    </row>
    <row r="49" spans="1:6" ht="13.5" thickBot="1">
      <c r="A49" s="19"/>
      <c r="B49" s="20" t="s">
        <v>52</v>
      </c>
      <c r="C49" s="35" t="s">
        <v>32</v>
      </c>
      <c r="D49" s="36">
        <v>34545.09</v>
      </c>
      <c r="E49" s="36">
        <f t="shared" si="0"/>
        <v>414541.07999999996</v>
      </c>
      <c r="F49" s="36">
        <f t="shared" si="1"/>
        <v>10.880000629901419</v>
      </c>
    </row>
    <row r="50" ht="12.75">
      <c r="A50" s="2" t="s">
        <v>43</v>
      </c>
    </row>
  </sheetData>
  <sheetProtection/>
  <mergeCells count="3">
    <mergeCell ref="A1:D1"/>
    <mergeCell ref="A2:D2"/>
    <mergeCell ref="A3:D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26">
      <selection activeCell="C54" sqref="C54"/>
    </sheetView>
  </sheetViews>
  <sheetFormatPr defaultColWidth="10.33203125" defaultRowHeight="11.25"/>
  <cols>
    <col min="1" max="1" width="7.83203125" style="0" customWidth="1"/>
    <col min="2" max="2" width="58.16015625" style="1" customWidth="1"/>
    <col min="3" max="3" width="9" style="0" customWidth="1"/>
    <col min="4" max="4" width="19.66015625" style="0" customWidth="1"/>
    <col min="5" max="5" width="18.66015625" style="0" customWidth="1"/>
    <col min="6" max="6" width="20" style="0" customWidth="1"/>
  </cols>
  <sheetData>
    <row r="1" spans="1:4" ht="15">
      <c r="A1" s="40" t="s">
        <v>0</v>
      </c>
      <c r="B1" s="40"/>
      <c r="C1" s="40"/>
      <c r="D1" s="40"/>
    </row>
    <row r="2" spans="1:4" s="2" customFormat="1" ht="12.75">
      <c r="A2" s="41" t="s">
        <v>86</v>
      </c>
      <c r="B2" s="41"/>
      <c r="C2" s="41"/>
      <c r="D2" s="41"/>
    </row>
    <row r="3" spans="1:4" ht="13.5" customHeight="1">
      <c r="A3" s="42" t="s">
        <v>107</v>
      </c>
      <c r="B3" s="42"/>
      <c r="C3" s="42"/>
      <c r="D3" s="42"/>
    </row>
    <row r="4" ht="12.75">
      <c r="A4" s="3" t="s">
        <v>87</v>
      </c>
    </row>
    <row r="5" ht="12.75">
      <c r="A5" s="3" t="s">
        <v>3</v>
      </c>
    </row>
    <row r="6" ht="13.5" thickBot="1">
      <c r="A6" s="4" t="s">
        <v>88</v>
      </c>
    </row>
    <row r="7" spans="1:4" ht="11.25" customHeight="1">
      <c r="A7" s="5" t="s">
        <v>5</v>
      </c>
      <c r="B7" s="6" t="s">
        <v>6</v>
      </c>
      <c r="C7" s="7" t="s">
        <v>7</v>
      </c>
      <c r="D7" s="8">
        <v>167</v>
      </c>
    </row>
    <row r="8" spans="1:4" ht="10.5" customHeight="1">
      <c r="A8" s="9" t="s">
        <v>8</v>
      </c>
      <c r="B8" s="10" t="s">
        <v>9</v>
      </c>
      <c r="C8" s="11" t="s">
        <v>10</v>
      </c>
      <c r="D8" s="12">
        <v>2</v>
      </c>
    </row>
    <row r="9" spans="1:4" ht="10.5" customHeight="1">
      <c r="A9" s="9" t="s">
        <v>11</v>
      </c>
      <c r="B9" s="10" t="s">
        <v>12</v>
      </c>
      <c r="C9" s="11" t="s">
        <v>7</v>
      </c>
      <c r="D9" s="13">
        <v>0.85</v>
      </c>
    </row>
    <row r="10" spans="1:4" ht="10.5" customHeight="1">
      <c r="A10" s="9" t="s">
        <v>13</v>
      </c>
      <c r="B10" s="10" t="s">
        <v>14</v>
      </c>
      <c r="C10" s="11" t="s">
        <v>7</v>
      </c>
      <c r="D10" s="14">
        <v>1.4</v>
      </c>
    </row>
    <row r="11" spans="1:4" ht="10.5" customHeight="1">
      <c r="A11" s="9" t="s">
        <v>15</v>
      </c>
      <c r="B11" s="10" t="s">
        <v>16</v>
      </c>
      <c r="C11" s="11" t="s">
        <v>7</v>
      </c>
      <c r="D11" s="14">
        <v>0.6</v>
      </c>
    </row>
    <row r="12" spans="1:4" ht="10.5" customHeight="1">
      <c r="A12" s="9" t="s">
        <v>17</v>
      </c>
      <c r="B12" s="10" t="s">
        <v>18</v>
      </c>
      <c r="C12" s="11" t="s">
        <v>19</v>
      </c>
      <c r="D12" s="14">
        <v>1815.5</v>
      </c>
    </row>
    <row r="13" spans="1:4" ht="12.75">
      <c r="A13" s="9" t="s">
        <v>20</v>
      </c>
      <c r="B13" s="10" t="s">
        <v>21</v>
      </c>
      <c r="C13" s="11" t="s">
        <v>19</v>
      </c>
      <c r="D13" s="12">
        <v>0</v>
      </c>
    </row>
    <row r="14" spans="1:4" ht="10.5" customHeight="1">
      <c r="A14" s="9" t="s">
        <v>22</v>
      </c>
      <c r="B14" s="10" t="s">
        <v>23</v>
      </c>
      <c r="C14" s="11" t="s">
        <v>19</v>
      </c>
      <c r="D14" s="14">
        <v>2607.9</v>
      </c>
    </row>
    <row r="15" spans="1:4" ht="12.75">
      <c r="A15" s="9" t="s">
        <v>24</v>
      </c>
      <c r="B15" s="10" t="s">
        <v>25</v>
      </c>
      <c r="C15" s="11" t="s">
        <v>19</v>
      </c>
      <c r="D15" s="14">
        <v>541.4</v>
      </c>
    </row>
    <row r="16" spans="1:4" ht="10.5" customHeight="1" thickBot="1">
      <c r="A16" s="15"/>
      <c r="B16" s="16"/>
      <c r="C16" s="17"/>
      <c r="D16" s="17"/>
    </row>
    <row r="17" spans="1:6" s="1" customFormat="1" ht="24.75" customHeight="1" thickBot="1">
      <c r="A17" s="18" t="s">
        <v>26</v>
      </c>
      <c r="B17" s="18" t="s">
        <v>27</v>
      </c>
      <c r="C17" s="18" t="s">
        <v>28</v>
      </c>
      <c r="D17" s="18" t="s">
        <v>29</v>
      </c>
      <c r="E17" s="18" t="s">
        <v>105</v>
      </c>
      <c r="F17" s="18" t="s">
        <v>106</v>
      </c>
    </row>
    <row r="18" spans="1:6" ht="13.5" thickBot="1">
      <c r="A18" s="19" t="s">
        <v>5</v>
      </c>
      <c r="B18" s="20" t="s">
        <v>30</v>
      </c>
      <c r="C18" s="21"/>
      <c r="D18" s="22">
        <v>6848.87</v>
      </c>
      <c r="E18" s="22">
        <f>D18*12</f>
        <v>82186.44</v>
      </c>
      <c r="F18" s="22">
        <f>D18/3667</f>
        <v>1.8677038451049903</v>
      </c>
    </row>
    <row r="19" spans="1:6" ht="12.75">
      <c r="A19" s="11"/>
      <c r="B19" s="10" t="s">
        <v>31</v>
      </c>
      <c r="C19" s="11" t="s">
        <v>32</v>
      </c>
      <c r="D19" s="23">
        <v>942.6</v>
      </c>
      <c r="E19" s="23">
        <f aca="true" t="shared" si="0" ref="E19:E49">D19*12</f>
        <v>11311.2</v>
      </c>
      <c r="F19" s="23">
        <f aca="true" t="shared" si="1" ref="F19:F49">D19/3667</f>
        <v>0.25704935914916827</v>
      </c>
    </row>
    <row r="20" spans="1:6" ht="12.75">
      <c r="A20" s="11"/>
      <c r="B20" s="10" t="s">
        <v>33</v>
      </c>
      <c r="C20" s="11" t="s">
        <v>32</v>
      </c>
      <c r="D20" s="23">
        <v>1268.69</v>
      </c>
      <c r="E20" s="23">
        <f t="shared" si="0"/>
        <v>15224.28</v>
      </c>
      <c r="F20" s="23">
        <f t="shared" si="1"/>
        <v>0.3459749113716935</v>
      </c>
    </row>
    <row r="21" spans="1:6" ht="12.75">
      <c r="A21" s="11"/>
      <c r="B21" s="10" t="s">
        <v>34</v>
      </c>
      <c r="C21" s="11" t="s">
        <v>32</v>
      </c>
      <c r="D21" s="23">
        <v>2081.79</v>
      </c>
      <c r="E21" s="23">
        <f t="shared" si="0"/>
        <v>24981.48</v>
      </c>
      <c r="F21" s="23">
        <f t="shared" si="1"/>
        <v>0.5677092991546223</v>
      </c>
    </row>
    <row r="22" spans="1:6" ht="12.75">
      <c r="A22" s="11"/>
      <c r="B22" s="10" t="s">
        <v>35</v>
      </c>
      <c r="C22" s="11" t="s">
        <v>32</v>
      </c>
      <c r="D22" s="23">
        <v>1130.53</v>
      </c>
      <c r="E22" s="23">
        <f t="shared" si="0"/>
        <v>13566.36</v>
      </c>
      <c r="F22" s="23">
        <f t="shared" si="1"/>
        <v>0.30829833651486227</v>
      </c>
    </row>
    <row r="23" spans="1:6" ht="12.75">
      <c r="A23" s="11"/>
      <c r="B23" s="10" t="s">
        <v>36</v>
      </c>
      <c r="C23" s="11" t="s">
        <v>32</v>
      </c>
      <c r="D23" s="27">
        <v>193.29</v>
      </c>
      <c r="E23" s="23">
        <f t="shared" si="0"/>
        <v>2319.48</v>
      </c>
      <c r="F23" s="23">
        <f t="shared" si="1"/>
        <v>0.05271066266703027</v>
      </c>
    </row>
    <row r="24" spans="1:8" ht="13.5" thickBot="1">
      <c r="A24" s="11"/>
      <c r="B24" s="10" t="s">
        <v>37</v>
      </c>
      <c r="C24" s="11" t="s">
        <v>32</v>
      </c>
      <c r="D24" s="23">
        <v>1231.97</v>
      </c>
      <c r="E24" s="23">
        <f t="shared" si="0"/>
        <v>14783.64</v>
      </c>
      <c r="F24" s="23">
        <f t="shared" si="1"/>
        <v>0.33596127624761385</v>
      </c>
      <c r="H24" s="37"/>
    </row>
    <row r="25" spans="1:6" ht="13.5" thickBot="1">
      <c r="A25" s="19" t="s">
        <v>8</v>
      </c>
      <c r="B25" s="20" t="s">
        <v>38</v>
      </c>
      <c r="C25" s="21"/>
      <c r="D25" s="22">
        <v>15409.75</v>
      </c>
      <c r="E25" s="22">
        <f t="shared" si="0"/>
        <v>184917</v>
      </c>
      <c r="F25" s="22">
        <f t="shared" si="1"/>
        <v>4.202277065721298</v>
      </c>
    </row>
    <row r="26" spans="1:6" ht="12.75">
      <c r="A26" s="24"/>
      <c r="B26" s="25" t="s">
        <v>39</v>
      </c>
      <c r="C26" s="11"/>
      <c r="D26" s="26"/>
      <c r="E26" s="26"/>
      <c r="F26" s="26"/>
    </row>
    <row r="27" spans="1:6" ht="12.75">
      <c r="A27" s="24"/>
      <c r="B27" s="10" t="s">
        <v>131</v>
      </c>
      <c r="C27" s="11" t="s">
        <v>32</v>
      </c>
      <c r="D27" s="27">
        <v>10776.77</v>
      </c>
      <c r="E27" s="27">
        <f t="shared" si="0"/>
        <v>129321.24</v>
      </c>
      <c r="F27" s="27">
        <f t="shared" si="1"/>
        <v>2.9388519225524954</v>
      </c>
    </row>
    <row r="28" spans="1:6" ht="12.75">
      <c r="A28" s="24"/>
      <c r="B28" s="25" t="s">
        <v>40</v>
      </c>
      <c r="C28" s="11"/>
      <c r="D28" s="26"/>
      <c r="E28" s="26"/>
      <c r="F28" s="26"/>
    </row>
    <row r="29" spans="1:6" ht="12.75">
      <c r="A29" s="24"/>
      <c r="B29" s="10" t="s">
        <v>141</v>
      </c>
      <c r="C29" s="11" t="s">
        <v>32</v>
      </c>
      <c r="D29" s="27">
        <v>3873.68</v>
      </c>
      <c r="E29" s="27">
        <f t="shared" si="0"/>
        <v>46484.159999999996</v>
      </c>
      <c r="F29" s="27">
        <f t="shared" si="1"/>
        <v>1.0563621488955548</v>
      </c>
    </row>
    <row r="30" spans="1:6" ht="12.75">
      <c r="A30" s="24"/>
      <c r="B30" s="25" t="s">
        <v>41</v>
      </c>
      <c r="C30" s="11"/>
      <c r="D30" s="26"/>
      <c r="E30" s="26"/>
      <c r="F30" s="26"/>
    </row>
    <row r="31" spans="1:6" ht="12.75">
      <c r="A31" s="24"/>
      <c r="B31" s="10" t="s">
        <v>42</v>
      </c>
      <c r="C31" s="11" t="s">
        <v>32</v>
      </c>
      <c r="D31" s="26" t="s">
        <v>43</v>
      </c>
      <c r="E31" s="26"/>
      <c r="F31" s="26"/>
    </row>
    <row r="32" spans="1:6" ht="12.75">
      <c r="A32" s="24"/>
      <c r="B32" s="10" t="s">
        <v>44</v>
      </c>
      <c r="C32" s="11" t="s">
        <v>32</v>
      </c>
      <c r="D32" s="27">
        <v>480.6</v>
      </c>
      <c r="E32" s="27">
        <f t="shared" si="0"/>
        <v>5767.200000000001</v>
      </c>
      <c r="F32" s="27">
        <f t="shared" si="1"/>
        <v>0.13106081265339514</v>
      </c>
    </row>
    <row r="33" spans="1:6" ht="13.5" thickBot="1">
      <c r="A33" s="24"/>
      <c r="B33" s="10" t="s">
        <v>45</v>
      </c>
      <c r="C33" s="11" t="s">
        <v>32</v>
      </c>
      <c r="D33" s="27">
        <v>278.69</v>
      </c>
      <c r="E33" s="27">
        <f t="shared" si="0"/>
        <v>3344.2799999999997</v>
      </c>
      <c r="F33" s="27">
        <f t="shared" si="1"/>
        <v>0.07599945459503682</v>
      </c>
    </row>
    <row r="34" spans="1:6" ht="13.5" thickBot="1">
      <c r="A34" s="19" t="s">
        <v>11</v>
      </c>
      <c r="B34" s="20" t="s">
        <v>46</v>
      </c>
      <c r="C34" s="21"/>
      <c r="D34" s="22">
        <v>16645.69</v>
      </c>
      <c r="E34" s="22">
        <f t="shared" si="0"/>
        <v>199748.27999999997</v>
      </c>
      <c r="F34" s="22">
        <f t="shared" si="1"/>
        <v>4.539320970820834</v>
      </c>
    </row>
    <row r="35" spans="1:6" ht="12.75">
      <c r="A35" s="24"/>
      <c r="B35" s="10" t="s">
        <v>47</v>
      </c>
      <c r="C35" s="11" t="s">
        <v>32</v>
      </c>
      <c r="D35" s="27">
        <v>2020.21</v>
      </c>
      <c r="E35" s="27">
        <f t="shared" si="0"/>
        <v>24242.52</v>
      </c>
      <c r="F35" s="27">
        <f t="shared" si="1"/>
        <v>0.5509162803381511</v>
      </c>
    </row>
    <row r="36" spans="1:6" ht="12.75">
      <c r="A36" s="24"/>
      <c r="B36" s="10" t="s">
        <v>48</v>
      </c>
      <c r="C36" s="11"/>
      <c r="D36" s="26"/>
      <c r="E36" s="26"/>
      <c r="F36" s="26"/>
    </row>
    <row r="37" spans="1:6" ht="12.75">
      <c r="A37" s="24"/>
      <c r="B37" s="10" t="s">
        <v>143</v>
      </c>
      <c r="C37" s="11" t="s">
        <v>32</v>
      </c>
      <c r="D37" s="27">
        <v>769.35</v>
      </c>
      <c r="E37" s="27">
        <f t="shared" si="0"/>
        <v>9232.2</v>
      </c>
      <c r="F37" s="27">
        <f t="shared" si="1"/>
        <v>0.20980365421325334</v>
      </c>
    </row>
    <row r="38" spans="1:6" ht="12.75">
      <c r="A38" s="24"/>
      <c r="B38" s="10" t="s">
        <v>49</v>
      </c>
      <c r="C38" s="11" t="s">
        <v>32</v>
      </c>
      <c r="D38" s="27">
        <v>3889.94</v>
      </c>
      <c r="E38" s="27">
        <f t="shared" si="0"/>
        <v>46679.28</v>
      </c>
      <c r="F38" s="27">
        <f t="shared" si="1"/>
        <v>1.0607962912462503</v>
      </c>
    </row>
    <row r="39" spans="1:6" ht="12.75">
      <c r="A39" s="24"/>
      <c r="B39" s="10" t="s">
        <v>50</v>
      </c>
      <c r="C39" s="11" t="s">
        <v>32</v>
      </c>
      <c r="D39" s="27">
        <v>9058.1</v>
      </c>
      <c r="E39" s="27">
        <f t="shared" si="0"/>
        <v>108697.20000000001</v>
      </c>
      <c r="F39" s="27">
        <f t="shared" si="1"/>
        <v>2.4701663485137715</v>
      </c>
    </row>
    <row r="40" spans="1:6" ht="12.75">
      <c r="A40" s="24"/>
      <c r="B40" s="10" t="s">
        <v>51</v>
      </c>
      <c r="C40" s="11" t="s">
        <v>32</v>
      </c>
      <c r="D40" s="27">
        <v>651.4</v>
      </c>
      <c r="E40" s="27">
        <f t="shared" si="0"/>
        <v>7816.799999999999</v>
      </c>
      <c r="F40" s="27">
        <f t="shared" si="1"/>
        <v>0.17763839650940824</v>
      </c>
    </row>
    <row r="41" spans="1:6" ht="26.25" thickBot="1">
      <c r="A41" s="24"/>
      <c r="B41" s="10" t="s">
        <v>155</v>
      </c>
      <c r="C41" s="11" t="s">
        <v>32</v>
      </c>
      <c r="D41" s="27">
        <v>256.69</v>
      </c>
      <c r="E41" s="27">
        <f t="shared" si="0"/>
        <v>3080.2799999999997</v>
      </c>
      <c r="F41" s="27">
        <f t="shared" si="1"/>
        <v>0.06999999999999999</v>
      </c>
    </row>
    <row r="42" spans="1:6" ht="13.5" thickBot="1">
      <c r="A42" s="19"/>
      <c r="B42" s="28" t="s">
        <v>52</v>
      </c>
      <c r="C42" s="29" t="s">
        <v>32</v>
      </c>
      <c r="D42" s="22">
        <v>38904.3</v>
      </c>
      <c r="E42" s="22">
        <f t="shared" si="0"/>
        <v>466851.60000000003</v>
      </c>
      <c r="F42" s="22">
        <f t="shared" si="1"/>
        <v>10.609299154622308</v>
      </c>
    </row>
    <row r="43" spans="1:6" ht="25.5">
      <c r="A43" s="30" t="s">
        <v>13</v>
      </c>
      <c r="B43" s="31" t="s">
        <v>53</v>
      </c>
      <c r="C43" s="32" t="s">
        <v>32</v>
      </c>
      <c r="D43" s="33">
        <v>2050.03</v>
      </c>
      <c r="E43" s="33">
        <f t="shared" si="0"/>
        <v>24600.36</v>
      </c>
      <c r="F43" s="33">
        <f t="shared" si="1"/>
        <v>0.5590482683392419</v>
      </c>
    </row>
    <row r="44" spans="1:8" ht="12.75">
      <c r="A44" s="30" t="s">
        <v>15</v>
      </c>
      <c r="B44" s="31" t="s">
        <v>54</v>
      </c>
      <c r="C44" s="32" t="s">
        <v>32</v>
      </c>
      <c r="D44" s="33">
        <v>5065.22</v>
      </c>
      <c r="E44" s="33">
        <f t="shared" si="0"/>
        <v>60782.64</v>
      </c>
      <c r="F44" s="33">
        <f t="shared" si="1"/>
        <v>1.3812980638123808</v>
      </c>
      <c r="H44" s="38"/>
    </row>
    <row r="45" spans="1:6" ht="13.5" thickBot="1">
      <c r="A45" s="30" t="s">
        <v>17</v>
      </c>
      <c r="B45" s="31" t="s">
        <v>154</v>
      </c>
      <c r="C45" s="32" t="s">
        <v>32</v>
      </c>
      <c r="D45" s="34">
        <v>1501.83</v>
      </c>
      <c r="E45" s="34">
        <f t="shared" si="0"/>
        <v>18021.96</v>
      </c>
      <c r="F45" s="34">
        <v>0.41</v>
      </c>
    </row>
    <row r="46" spans="1:6" ht="17.25" customHeight="1" thickBot="1">
      <c r="A46" s="19"/>
      <c r="B46" s="20" t="s">
        <v>55</v>
      </c>
      <c r="C46" s="35" t="s">
        <v>32</v>
      </c>
      <c r="D46" s="36">
        <v>47521.39</v>
      </c>
      <c r="E46" s="36">
        <f t="shared" si="0"/>
        <v>570256.6799999999</v>
      </c>
      <c r="F46" s="36">
        <f t="shared" si="1"/>
        <v>12.959200981728934</v>
      </c>
    </row>
    <row r="47" spans="1:6" ht="14.25" customHeight="1">
      <c r="A47" s="30" t="s">
        <v>20</v>
      </c>
      <c r="B47" s="31" t="s">
        <v>111</v>
      </c>
      <c r="C47" s="32" t="s">
        <v>32</v>
      </c>
      <c r="D47" s="34" t="s">
        <v>43</v>
      </c>
      <c r="E47" s="34"/>
      <c r="F47" s="34"/>
    </row>
    <row r="48" spans="1:6" ht="15.75" customHeight="1" thickBot="1">
      <c r="A48" s="30" t="s">
        <v>22</v>
      </c>
      <c r="B48" s="31" t="s">
        <v>112</v>
      </c>
      <c r="C48" s="32" t="s">
        <v>32</v>
      </c>
      <c r="D48" s="33">
        <v>1469.73</v>
      </c>
      <c r="E48" s="33">
        <f t="shared" si="0"/>
        <v>17636.760000000002</v>
      </c>
      <c r="F48" s="33">
        <f t="shared" si="1"/>
        <v>0.4007990182710663</v>
      </c>
    </row>
    <row r="49" spans="1:6" ht="13.5" thickBot="1">
      <c r="A49" s="19"/>
      <c r="B49" s="20" t="s">
        <v>52</v>
      </c>
      <c r="C49" s="35" t="s">
        <v>32</v>
      </c>
      <c r="D49" s="36">
        <v>48991.12</v>
      </c>
      <c r="E49" s="36">
        <f t="shared" si="0"/>
        <v>587893.4400000001</v>
      </c>
      <c r="F49" s="36">
        <f t="shared" si="1"/>
        <v>13.360000000000001</v>
      </c>
    </row>
    <row r="50" ht="12.75">
      <c r="A50" s="2" t="s">
        <v>43</v>
      </c>
    </row>
  </sheetData>
  <sheetProtection/>
  <mergeCells count="3">
    <mergeCell ref="A1:D1"/>
    <mergeCell ref="A2:D2"/>
    <mergeCell ref="A3:D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28">
      <selection activeCell="B54" sqref="B54"/>
    </sheetView>
  </sheetViews>
  <sheetFormatPr defaultColWidth="10.33203125" defaultRowHeight="11.25"/>
  <cols>
    <col min="1" max="1" width="7.83203125" style="0" customWidth="1"/>
    <col min="2" max="2" width="58.16015625" style="1" customWidth="1"/>
    <col min="3" max="3" width="9" style="0" customWidth="1"/>
    <col min="4" max="4" width="19.66015625" style="0" customWidth="1"/>
    <col min="5" max="5" width="18.66015625" style="0" customWidth="1"/>
    <col min="6" max="6" width="18.83203125" style="0" customWidth="1"/>
  </cols>
  <sheetData>
    <row r="1" spans="1:4" ht="15">
      <c r="A1" s="40" t="s">
        <v>0</v>
      </c>
      <c r="B1" s="40"/>
      <c r="C1" s="40"/>
      <c r="D1" s="40"/>
    </row>
    <row r="2" spans="1:4" s="2" customFormat="1" ht="12.75">
      <c r="A2" s="41" t="s">
        <v>83</v>
      </c>
      <c r="B2" s="41"/>
      <c r="C2" s="41"/>
      <c r="D2" s="41"/>
    </row>
    <row r="3" spans="1:4" ht="13.5" customHeight="1">
      <c r="A3" s="42" t="s">
        <v>107</v>
      </c>
      <c r="B3" s="42"/>
      <c r="C3" s="42"/>
      <c r="D3" s="42"/>
    </row>
    <row r="4" ht="12.75">
      <c r="A4" s="3" t="s">
        <v>84</v>
      </c>
    </row>
    <row r="5" ht="12.75">
      <c r="A5" s="3" t="s">
        <v>3</v>
      </c>
    </row>
    <row r="6" ht="13.5" thickBot="1">
      <c r="A6" s="4" t="s">
        <v>85</v>
      </c>
    </row>
    <row r="7" spans="1:4" ht="11.25" customHeight="1">
      <c r="A7" s="5" t="s">
        <v>5</v>
      </c>
      <c r="B7" s="6" t="s">
        <v>6</v>
      </c>
      <c r="C7" s="7" t="s">
        <v>7</v>
      </c>
      <c r="D7" s="8">
        <v>131</v>
      </c>
    </row>
    <row r="8" spans="1:4" ht="10.5" customHeight="1">
      <c r="A8" s="9" t="s">
        <v>8</v>
      </c>
      <c r="B8" s="10" t="s">
        <v>9</v>
      </c>
      <c r="C8" s="11" t="s">
        <v>10</v>
      </c>
      <c r="D8" s="12">
        <v>2</v>
      </c>
    </row>
    <row r="9" spans="1:4" ht="10.5" customHeight="1">
      <c r="A9" s="9" t="s">
        <v>11</v>
      </c>
      <c r="B9" s="10" t="s">
        <v>12</v>
      </c>
      <c r="C9" s="11" t="s">
        <v>7</v>
      </c>
      <c r="D9" s="13">
        <v>0.85</v>
      </c>
    </row>
    <row r="10" spans="1:4" ht="10.5" customHeight="1">
      <c r="A10" s="9" t="s">
        <v>13</v>
      </c>
      <c r="B10" s="10" t="s">
        <v>14</v>
      </c>
      <c r="C10" s="11" t="s">
        <v>7</v>
      </c>
      <c r="D10" s="14">
        <v>0.3</v>
      </c>
    </row>
    <row r="11" spans="1:4" ht="10.5" customHeight="1">
      <c r="A11" s="9" t="s">
        <v>15</v>
      </c>
      <c r="B11" s="10" t="s">
        <v>16</v>
      </c>
      <c r="C11" s="11" t="s">
        <v>7</v>
      </c>
      <c r="D11" s="14">
        <v>0.6</v>
      </c>
    </row>
    <row r="12" spans="1:4" ht="10.5" customHeight="1">
      <c r="A12" s="9" t="s">
        <v>17</v>
      </c>
      <c r="B12" s="10" t="s">
        <v>18</v>
      </c>
      <c r="C12" s="11" t="s">
        <v>19</v>
      </c>
      <c r="D12" s="12">
        <v>245</v>
      </c>
    </row>
    <row r="13" spans="1:4" ht="12.75">
      <c r="A13" s="9" t="s">
        <v>20</v>
      </c>
      <c r="B13" s="10" t="s">
        <v>21</v>
      </c>
      <c r="C13" s="11" t="s">
        <v>19</v>
      </c>
      <c r="D13" s="12">
        <v>0</v>
      </c>
    </row>
    <row r="14" spans="1:4" ht="10.5" customHeight="1">
      <c r="A14" s="9" t="s">
        <v>22</v>
      </c>
      <c r="B14" s="10" t="s">
        <v>23</v>
      </c>
      <c r="C14" s="11" t="s">
        <v>19</v>
      </c>
      <c r="D14" s="12">
        <v>591</v>
      </c>
    </row>
    <row r="15" spans="1:4" ht="12.75">
      <c r="A15" s="9" t="s">
        <v>24</v>
      </c>
      <c r="B15" s="10" t="s">
        <v>25</v>
      </c>
      <c r="C15" s="11" t="s">
        <v>19</v>
      </c>
      <c r="D15" s="14">
        <v>596.6</v>
      </c>
    </row>
    <row r="16" spans="1:4" ht="10.5" customHeight="1" thickBot="1">
      <c r="A16" s="15"/>
      <c r="B16" s="16"/>
      <c r="C16" s="17"/>
      <c r="D16" s="17"/>
    </row>
    <row r="17" spans="1:6" s="1" customFormat="1" ht="24.75" customHeight="1" thickBot="1">
      <c r="A17" s="18" t="s">
        <v>26</v>
      </c>
      <c r="B17" s="18" t="s">
        <v>27</v>
      </c>
      <c r="C17" s="18" t="s">
        <v>28</v>
      </c>
      <c r="D17" s="18" t="s">
        <v>29</v>
      </c>
      <c r="E17" s="18" t="s">
        <v>105</v>
      </c>
      <c r="F17" s="18" t="s">
        <v>106</v>
      </c>
    </row>
    <row r="18" spans="1:6" ht="13.5" thickBot="1">
      <c r="A18" s="19" t="s">
        <v>5</v>
      </c>
      <c r="B18" s="20" t="s">
        <v>30</v>
      </c>
      <c r="C18" s="21"/>
      <c r="D18" s="22">
        <v>11194.23</v>
      </c>
      <c r="E18" s="22">
        <f>D18*12</f>
        <v>134330.76</v>
      </c>
      <c r="F18" s="22">
        <f>D18/3681.6</f>
        <v>3.040588331160365</v>
      </c>
    </row>
    <row r="19" spans="1:6" ht="12.75">
      <c r="A19" s="11"/>
      <c r="B19" s="10" t="s">
        <v>31</v>
      </c>
      <c r="C19" s="11" t="s">
        <v>32</v>
      </c>
      <c r="D19" s="23">
        <v>3910.53</v>
      </c>
      <c r="E19" s="23">
        <f aca="true" t="shared" si="0" ref="E19:E49">D19*12</f>
        <v>46926.36</v>
      </c>
      <c r="F19" s="23">
        <f aca="true" t="shared" si="1" ref="F19:F49">D19/3681.6</f>
        <v>1.0621822033898305</v>
      </c>
    </row>
    <row r="20" spans="1:6" ht="12.75">
      <c r="A20" s="11"/>
      <c r="B20" s="10" t="s">
        <v>33</v>
      </c>
      <c r="C20" s="11" t="s">
        <v>32</v>
      </c>
      <c r="D20" s="23">
        <v>1429.67</v>
      </c>
      <c r="E20" s="23">
        <f t="shared" si="0"/>
        <v>17156.04</v>
      </c>
      <c r="F20" s="23">
        <f t="shared" si="1"/>
        <v>0.38832844415471535</v>
      </c>
    </row>
    <row r="21" spans="1:6" ht="12.75">
      <c r="A21" s="11"/>
      <c r="B21" s="10" t="s">
        <v>34</v>
      </c>
      <c r="C21" s="11" t="s">
        <v>32</v>
      </c>
      <c r="D21" s="23">
        <v>2285.63</v>
      </c>
      <c r="E21" s="23">
        <f t="shared" si="0"/>
        <v>27427.56</v>
      </c>
      <c r="F21" s="23">
        <f t="shared" si="1"/>
        <v>0.6208251847023034</v>
      </c>
    </row>
    <row r="22" spans="1:6" ht="12.75">
      <c r="A22" s="11"/>
      <c r="B22" s="10" t="s">
        <v>35</v>
      </c>
      <c r="C22" s="11" t="s">
        <v>32</v>
      </c>
      <c r="D22" s="23">
        <v>2139.01</v>
      </c>
      <c r="E22" s="23">
        <f t="shared" si="0"/>
        <v>25668.120000000003</v>
      </c>
      <c r="F22" s="23">
        <f t="shared" si="1"/>
        <v>0.5810001086484138</v>
      </c>
    </row>
    <row r="23" spans="1:6" ht="12.75">
      <c r="A23" s="11"/>
      <c r="B23" s="10" t="s">
        <v>36</v>
      </c>
      <c r="C23" s="11" t="s">
        <v>32</v>
      </c>
      <c r="D23" s="27">
        <v>193.29</v>
      </c>
      <c r="E23" s="23">
        <f t="shared" si="0"/>
        <v>2319.48</v>
      </c>
      <c r="F23" s="23">
        <f t="shared" si="1"/>
        <v>0.052501629726206</v>
      </c>
    </row>
    <row r="24" spans="1:6" ht="13.5" thickBot="1">
      <c r="A24" s="11"/>
      <c r="B24" s="10" t="s">
        <v>37</v>
      </c>
      <c r="C24" s="11" t="s">
        <v>32</v>
      </c>
      <c r="D24" s="23">
        <v>1236.1</v>
      </c>
      <c r="E24" s="23">
        <f t="shared" si="0"/>
        <v>14833.199999999999</v>
      </c>
      <c r="F24" s="23">
        <f t="shared" si="1"/>
        <v>0.33575076053889613</v>
      </c>
    </row>
    <row r="25" spans="1:6" ht="13.5" thickBot="1">
      <c r="A25" s="19" t="s">
        <v>8</v>
      </c>
      <c r="B25" s="20" t="s">
        <v>38</v>
      </c>
      <c r="C25" s="21"/>
      <c r="D25" s="22">
        <v>6652.99</v>
      </c>
      <c r="E25" s="22">
        <f t="shared" si="0"/>
        <v>79835.88</v>
      </c>
      <c r="F25" s="22">
        <f t="shared" si="1"/>
        <v>1.807092025206432</v>
      </c>
    </row>
    <row r="26" spans="1:6" ht="12.75">
      <c r="A26" s="24"/>
      <c r="B26" s="25" t="s">
        <v>39</v>
      </c>
      <c r="C26" s="11"/>
      <c r="D26" s="26"/>
      <c r="E26" s="26"/>
      <c r="F26" s="26"/>
    </row>
    <row r="27" spans="1:6" ht="12.75">
      <c r="A27" s="24"/>
      <c r="B27" s="10" t="s">
        <v>140</v>
      </c>
      <c r="C27" s="11" t="s">
        <v>32</v>
      </c>
      <c r="D27" s="27">
        <v>2309.31</v>
      </c>
      <c r="E27" s="27">
        <f t="shared" si="0"/>
        <v>27711.72</v>
      </c>
      <c r="F27" s="27">
        <f t="shared" si="1"/>
        <v>0.6272571707953064</v>
      </c>
    </row>
    <row r="28" spans="1:6" ht="12.75">
      <c r="A28" s="24"/>
      <c r="B28" s="25" t="s">
        <v>40</v>
      </c>
      <c r="C28" s="11"/>
      <c r="D28" s="26"/>
      <c r="E28" s="26"/>
      <c r="F28" s="26"/>
    </row>
    <row r="29" spans="1:6" ht="12.75">
      <c r="A29" s="24"/>
      <c r="B29" s="10" t="s">
        <v>141</v>
      </c>
      <c r="C29" s="11" t="s">
        <v>32</v>
      </c>
      <c r="D29" s="27">
        <v>3873.68</v>
      </c>
      <c r="E29" s="27">
        <f t="shared" si="0"/>
        <v>46484.159999999996</v>
      </c>
      <c r="F29" s="27">
        <f t="shared" si="1"/>
        <v>1.0521729682746632</v>
      </c>
    </row>
    <row r="30" spans="1:6" ht="12.75">
      <c r="A30" s="24"/>
      <c r="B30" s="25" t="s">
        <v>41</v>
      </c>
      <c r="C30" s="11"/>
      <c r="D30" s="26"/>
      <c r="E30" s="26"/>
      <c r="F30" s="26"/>
    </row>
    <row r="31" spans="1:6" ht="12.75">
      <c r="A31" s="24"/>
      <c r="B31" s="10" t="s">
        <v>42</v>
      </c>
      <c r="C31" s="11" t="s">
        <v>32</v>
      </c>
      <c r="D31" s="26" t="s">
        <v>43</v>
      </c>
      <c r="E31" s="26"/>
      <c r="F31" s="26"/>
    </row>
    <row r="32" spans="1:6" ht="12.75">
      <c r="A32" s="24"/>
      <c r="B32" s="10" t="s">
        <v>44</v>
      </c>
      <c r="C32" s="11" t="s">
        <v>32</v>
      </c>
      <c r="D32" s="27">
        <v>190.2</v>
      </c>
      <c r="E32" s="27">
        <f t="shared" si="0"/>
        <v>2282.3999999999996</v>
      </c>
      <c r="F32" s="27">
        <f t="shared" si="1"/>
        <v>0.05166232073011734</v>
      </c>
    </row>
    <row r="33" spans="1:6" ht="13.5" thickBot="1">
      <c r="A33" s="24"/>
      <c r="B33" s="10" t="s">
        <v>45</v>
      </c>
      <c r="C33" s="11" t="s">
        <v>32</v>
      </c>
      <c r="D33" s="27">
        <v>279.8</v>
      </c>
      <c r="E33" s="27">
        <f t="shared" si="0"/>
        <v>3357.6000000000004</v>
      </c>
      <c r="F33" s="27">
        <f t="shared" si="1"/>
        <v>0.07599956540634507</v>
      </c>
    </row>
    <row r="34" spans="1:6" ht="13.5" thickBot="1">
      <c r="A34" s="19" t="s">
        <v>11</v>
      </c>
      <c r="B34" s="20" t="s">
        <v>46</v>
      </c>
      <c r="C34" s="21"/>
      <c r="D34" s="22">
        <v>16669.47</v>
      </c>
      <c r="E34" s="22">
        <f t="shared" si="0"/>
        <v>200033.64</v>
      </c>
      <c r="F34" s="22">
        <f t="shared" si="1"/>
        <v>4.527778683181226</v>
      </c>
    </row>
    <row r="35" spans="1:6" ht="12.75">
      <c r="A35" s="24"/>
      <c r="B35" s="10" t="s">
        <v>47</v>
      </c>
      <c r="C35" s="11" t="s">
        <v>32</v>
      </c>
      <c r="D35" s="27">
        <v>2028.25</v>
      </c>
      <c r="E35" s="27">
        <f t="shared" si="0"/>
        <v>24339</v>
      </c>
      <c r="F35" s="27">
        <f t="shared" si="1"/>
        <v>0.5509153628857019</v>
      </c>
    </row>
    <row r="36" spans="1:6" ht="12.75">
      <c r="A36" s="24"/>
      <c r="B36" s="10" t="s">
        <v>48</v>
      </c>
      <c r="C36" s="11"/>
      <c r="D36" s="26"/>
      <c r="E36" s="26"/>
      <c r="F36" s="26"/>
    </row>
    <row r="37" spans="1:6" ht="12.75">
      <c r="A37" s="24"/>
      <c r="B37" s="10" t="s">
        <v>142</v>
      </c>
      <c r="C37" s="11" t="s">
        <v>32</v>
      </c>
      <c r="D37" s="27">
        <v>603.5</v>
      </c>
      <c r="E37" s="27">
        <f t="shared" si="0"/>
        <v>7242</v>
      </c>
      <c r="F37" s="27">
        <f t="shared" si="1"/>
        <v>0.1639232942199044</v>
      </c>
    </row>
    <row r="38" spans="1:6" ht="12.75">
      <c r="A38" s="24"/>
      <c r="B38" s="10" t="s">
        <v>49</v>
      </c>
      <c r="C38" s="11" t="s">
        <v>32</v>
      </c>
      <c r="D38" s="27">
        <v>4034.44</v>
      </c>
      <c r="E38" s="27">
        <f t="shared" si="0"/>
        <v>48413.28</v>
      </c>
      <c r="F38" s="27">
        <f t="shared" si="1"/>
        <v>1.09583876575402</v>
      </c>
    </row>
    <row r="39" spans="1:6" ht="12.75">
      <c r="A39" s="24"/>
      <c r="B39" s="10" t="s">
        <v>50</v>
      </c>
      <c r="C39" s="11" t="s">
        <v>32</v>
      </c>
      <c r="D39" s="27">
        <v>9094.17</v>
      </c>
      <c r="E39" s="27">
        <f t="shared" si="0"/>
        <v>109130.04000000001</v>
      </c>
      <c r="F39" s="27">
        <f t="shared" si="1"/>
        <v>2.4701678617992178</v>
      </c>
    </row>
    <row r="40" spans="1:6" ht="12.75">
      <c r="A40" s="24"/>
      <c r="B40" s="10" t="s">
        <v>51</v>
      </c>
      <c r="C40" s="11" t="s">
        <v>32</v>
      </c>
      <c r="D40" s="27">
        <v>651.4</v>
      </c>
      <c r="E40" s="27">
        <f t="shared" si="0"/>
        <v>7816.799999999999</v>
      </c>
      <c r="F40" s="27">
        <f t="shared" si="1"/>
        <v>0.17693394176445024</v>
      </c>
    </row>
    <row r="41" spans="1:6" ht="26.25" thickBot="1">
      <c r="A41" s="24"/>
      <c r="B41" s="10" t="s">
        <v>155</v>
      </c>
      <c r="C41" s="11" t="s">
        <v>32</v>
      </c>
      <c r="D41" s="27">
        <v>257.71</v>
      </c>
      <c r="E41" s="27">
        <f t="shared" si="0"/>
        <v>3092.5199999999995</v>
      </c>
      <c r="F41" s="27">
        <f t="shared" si="1"/>
        <v>0.06999945675793133</v>
      </c>
    </row>
    <row r="42" spans="1:6" ht="13.5" thickBot="1">
      <c r="A42" s="19"/>
      <c r="B42" s="28" t="s">
        <v>52</v>
      </c>
      <c r="C42" s="29" t="s">
        <v>32</v>
      </c>
      <c r="D42" s="22">
        <v>34516.69</v>
      </c>
      <c r="E42" s="22">
        <f t="shared" si="0"/>
        <v>414200.28</v>
      </c>
      <c r="F42" s="22">
        <f t="shared" si="1"/>
        <v>9.375459039548023</v>
      </c>
    </row>
    <row r="43" spans="1:6" ht="25.5">
      <c r="A43" s="30" t="s">
        <v>13</v>
      </c>
      <c r="B43" s="31" t="s">
        <v>53</v>
      </c>
      <c r="C43" s="32" t="s">
        <v>32</v>
      </c>
      <c r="D43" s="33">
        <v>3062.17</v>
      </c>
      <c r="E43" s="33">
        <f t="shared" si="0"/>
        <v>36746.04</v>
      </c>
      <c r="F43" s="33">
        <f t="shared" si="1"/>
        <v>0.8317497827031726</v>
      </c>
    </row>
    <row r="44" spans="1:6" ht="12.75">
      <c r="A44" s="30" t="s">
        <v>15</v>
      </c>
      <c r="B44" s="31" t="s">
        <v>54</v>
      </c>
      <c r="C44" s="32" t="s">
        <v>32</v>
      </c>
      <c r="D44" s="33">
        <v>6089.37</v>
      </c>
      <c r="E44" s="33">
        <f t="shared" si="0"/>
        <v>73072.44</v>
      </c>
      <c r="F44" s="33">
        <f t="shared" si="1"/>
        <v>1.6540009778357236</v>
      </c>
    </row>
    <row r="45" spans="1:6" ht="13.5" thickBot="1">
      <c r="A45" s="30" t="s">
        <v>17</v>
      </c>
      <c r="B45" s="31" t="s">
        <v>154</v>
      </c>
      <c r="C45" s="32" t="s">
        <v>32</v>
      </c>
      <c r="D45" s="34">
        <v>1392.36</v>
      </c>
      <c r="E45" s="34">
        <f t="shared" si="0"/>
        <v>16708.32</v>
      </c>
      <c r="F45" s="34">
        <v>0.37</v>
      </c>
    </row>
    <row r="46" spans="1:6" ht="17.25" customHeight="1" thickBot="1">
      <c r="A46" s="19"/>
      <c r="B46" s="20" t="s">
        <v>55</v>
      </c>
      <c r="C46" s="35" t="s">
        <v>32</v>
      </c>
      <c r="D46" s="36">
        <v>45060.59</v>
      </c>
      <c r="E46" s="36">
        <f t="shared" si="0"/>
        <v>540727.08</v>
      </c>
      <c r="F46" s="36">
        <f t="shared" si="1"/>
        <v>12.239404063450673</v>
      </c>
    </row>
    <row r="47" spans="1:6" ht="14.25" customHeight="1">
      <c r="A47" s="30" t="s">
        <v>20</v>
      </c>
      <c r="B47" s="31" t="s">
        <v>111</v>
      </c>
      <c r="C47" s="32" t="s">
        <v>32</v>
      </c>
      <c r="D47" s="34">
        <v>2650</v>
      </c>
      <c r="E47" s="34">
        <f t="shared" si="0"/>
        <v>31800</v>
      </c>
      <c r="F47" s="34">
        <v>0.71</v>
      </c>
    </row>
    <row r="48" spans="1:6" ht="15.75" customHeight="1" thickBot="1">
      <c r="A48" s="30" t="s">
        <v>22</v>
      </c>
      <c r="B48" s="31" t="s">
        <v>112</v>
      </c>
      <c r="C48" s="32" t="s">
        <v>32</v>
      </c>
      <c r="D48" s="33">
        <v>1475.59</v>
      </c>
      <c r="E48" s="33">
        <f t="shared" si="0"/>
        <v>17707.079999999998</v>
      </c>
      <c r="F48" s="33">
        <f t="shared" si="1"/>
        <v>0.400801282051282</v>
      </c>
    </row>
    <row r="49" spans="1:6" ht="13.5" thickBot="1">
      <c r="A49" s="19"/>
      <c r="B49" s="20" t="s">
        <v>52</v>
      </c>
      <c r="C49" s="35" t="s">
        <v>32</v>
      </c>
      <c r="D49" s="36">
        <v>49186.18</v>
      </c>
      <c r="E49" s="36">
        <f t="shared" si="0"/>
        <v>590234.16</v>
      </c>
      <c r="F49" s="36">
        <f t="shared" si="1"/>
        <v>13.360001086484138</v>
      </c>
    </row>
    <row r="50" ht="12.75">
      <c r="A50" s="2" t="s">
        <v>43</v>
      </c>
    </row>
  </sheetData>
  <sheetProtection/>
  <mergeCells count="3">
    <mergeCell ref="A1:D1"/>
    <mergeCell ref="A2:D2"/>
    <mergeCell ref="A3:D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30">
      <selection activeCell="G58" sqref="G58"/>
    </sheetView>
  </sheetViews>
  <sheetFormatPr defaultColWidth="10.33203125" defaultRowHeight="11.25"/>
  <cols>
    <col min="1" max="1" width="7.83203125" style="0" customWidth="1"/>
    <col min="2" max="2" width="58.16015625" style="1" customWidth="1"/>
    <col min="3" max="3" width="9" style="0" customWidth="1"/>
    <col min="4" max="4" width="19.66015625" style="0" customWidth="1"/>
    <col min="5" max="5" width="18.66015625" style="0" customWidth="1"/>
    <col min="6" max="6" width="21" style="0" customWidth="1"/>
  </cols>
  <sheetData>
    <row r="1" spans="1:4" ht="15">
      <c r="A1" s="40" t="s">
        <v>0</v>
      </c>
      <c r="B1" s="40"/>
      <c r="C1" s="40"/>
      <c r="D1" s="40"/>
    </row>
    <row r="2" spans="1:4" s="2" customFormat="1" ht="12.75">
      <c r="A2" s="41" t="s">
        <v>80</v>
      </c>
      <c r="B2" s="41"/>
      <c r="C2" s="41"/>
      <c r="D2" s="41"/>
    </row>
    <row r="3" spans="1:4" ht="13.5" customHeight="1">
      <c r="A3" s="42" t="s">
        <v>107</v>
      </c>
      <c r="B3" s="42"/>
      <c r="C3" s="42"/>
      <c r="D3" s="42"/>
    </row>
    <row r="4" ht="12.75">
      <c r="A4" s="3" t="s">
        <v>81</v>
      </c>
    </row>
    <row r="5" ht="12.75">
      <c r="A5" s="3" t="s">
        <v>3</v>
      </c>
    </row>
    <row r="6" ht="13.5" thickBot="1">
      <c r="A6" s="4" t="s">
        <v>82</v>
      </c>
    </row>
    <row r="7" spans="1:4" ht="11.25" customHeight="1">
      <c r="A7" s="5" t="s">
        <v>5</v>
      </c>
      <c r="B7" s="6" t="s">
        <v>6</v>
      </c>
      <c r="C7" s="7" t="s">
        <v>7</v>
      </c>
      <c r="D7" s="8">
        <v>524</v>
      </c>
    </row>
    <row r="8" spans="1:4" ht="10.5" customHeight="1">
      <c r="A8" s="9" t="s">
        <v>8</v>
      </c>
      <c r="B8" s="10" t="s">
        <v>9</v>
      </c>
      <c r="C8" s="11" t="s">
        <v>10</v>
      </c>
      <c r="D8" s="12">
        <v>6</v>
      </c>
    </row>
    <row r="9" spans="1:4" ht="10.5" customHeight="1">
      <c r="A9" s="9" t="s">
        <v>11</v>
      </c>
      <c r="B9" s="10" t="s">
        <v>12</v>
      </c>
      <c r="C9" s="11" t="s">
        <v>7</v>
      </c>
      <c r="D9" s="13">
        <v>2.81</v>
      </c>
    </row>
    <row r="10" spans="1:4" ht="10.5" customHeight="1">
      <c r="A10" s="9" t="s">
        <v>13</v>
      </c>
      <c r="B10" s="10" t="s">
        <v>14</v>
      </c>
      <c r="C10" s="11" t="s">
        <v>7</v>
      </c>
      <c r="D10" s="14">
        <v>1.7</v>
      </c>
    </row>
    <row r="11" spans="1:4" ht="10.5" customHeight="1">
      <c r="A11" s="9" t="s">
        <v>15</v>
      </c>
      <c r="B11" s="10" t="s">
        <v>16</v>
      </c>
      <c r="C11" s="11" t="s">
        <v>7</v>
      </c>
      <c r="D11" s="12">
        <v>2</v>
      </c>
    </row>
    <row r="12" spans="1:4" ht="10.5" customHeight="1">
      <c r="A12" s="9" t="s">
        <v>17</v>
      </c>
      <c r="B12" s="10" t="s">
        <v>18</v>
      </c>
      <c r="C12" s="11" t="s">
        <v>19</v>
      </c>
      <c r="D12" s="12">
        <v>0</v>
      </c>
    </row>
    <row r="13" spans="1:4" ht="12.75">
      <c r="A13" s="9" t="s">
        <v>20</v>
      </c>
      <c r="B13" s="10" t="s">
        <v>21</v>
      </c>
      <c r="C13" s="11" t="s">
        <v>19</v>
      </c>
      <c r="D13" s="12">
        <v>1192</v>
      </c>
    </row>
    <row r="14" spans="1:4" ht="10.5" customHeight="1">
      <c r="A14" s="9" t="s">
        <v>22</v>
      </c>
      <c r="B14" s="10" t="s">
        <v>23</v>
      </c>
      <c r="C14" s="11" t="s">
        <v>19</v>
      </c>
      <c r="D14" s="12">
        <v>6390</v>
      </c>
    </row>
    <row r="15" spans="1:4" ht="12.75">
      <c r="A15" s="9" t="s">
        <v>24</v>
      </c>
      <c r="B15" s="10" t="s">
        <v>25</v>
      </c>
      <c r="C15" s="11" t="s">
        <v>19</v>
      </c>
      <c r="D15" s="14">
        <v>1789.2</v>
      </c>
    </row>
    <row r="16" spans="1:4" ht="10.5" customHeight="1" thickBot="1">
      <c r="A16" s="15"/>
      <c r="B16" s="16"/>
      <c r="C16" s="17"/>
      <c r="D16" s="17"/>
    </row>
    <row r="17" spans="1:6" s="1" customFormat="1" ht="24.75" customHeight="1" thickBot="1">
      <c r="A17" s="18" t="s">
        <v>26</v>
      </c>
      <c r="B17" s="18" t="s">
        <v>27</v>
      </c>
      <c r="C17" s="18" t="s">
        <v>28</v>
      </c>
      <c r="D17" s="18" t="s">
        <v>29</v>
      </c>
      <c r="E17" s="18" t="s">
        <v>105</v>
      </c>
      <c r="F17" s="18" t="s">
        <v>106</v>
      </c>
    </row>
    <row r="18" spans="1:6" ht="13.5" thickBot="1">
      <c r="A18" s="19" t="s">
        <v>5</v>
      </c>
      <c r="B18" s="20" t="s">
        <v>30</v>
      </c>
      <c r="C18" s="21"/>
      <c r="D18" s="22">
        <v>34043.38</v>
      </c>
      <c r="E18" s="22">
        <f>D18*12</f>
        <v>408520.55999999994</v>
      </c>
      <c r="F18" s="22">
        <f>D18/11678.7</f>
        <v>2.914997388407956</v>
      </c>
    </row>
    <row r="19" spans="1:6" ht="12.75">
      <c r="A19" s="11"/>
      <c r="B19" s="10" t="s">
        <v>31</v>
      </c>
      <c r="C19" s="11" t="s">
        <v>32</v>
      </c>
      <c r="D19" s="23">
        <v>10651.14</v>
      </c>
      <c r="E19" s="23">
        <f aca="true" t="shared" si="0" ref="E19:E49">D19*12</f>
        <v>127813.68</v>
      </c>
      <c r="F19" s="23">
        <f aca="true" t="shared" si="1" ref="F19:F49">D19/11678.7</f>
        <v>0.9120141796604073</v>
      </c>
    </row>
    <row r="20" spans="1:6" ht="12.75">
      <c r="A20" s="11"/>
      <c r="B20" s="10" t="s">
        <v>33</v>
      </c>
      <c r="C20" s="11" t="s">
        <v>32</v>
      </c>
      <c r="D20" s="23">
        <v>4770.52</v>
      </c>
      <c r="E20" s="23">
        <f t="shared" si="0"/>
        <v>57246.240000000005</v>
      </c>
      <c r="F20" s="23">
        <f t="shared" si="1"/>
        <v>0.40848039593447905</v>
      </c>
    </row>
    <row r="21" spans="1:6" ht="12.75">
      <c r="A21" s="11"/>
      <c r="B21" s="10" t="s">
        <v>34</v>
      </c>
      <c r="C21" s="11" t="s">
        <v>32</v>
      </c>
      <c r="D21" s="23">
        <v>7250.42</v>
      </c>
      <c r="E21" s="23">
        <f t="shared" si="0"/>
        <v>87005.04000000001</v>
      </c>
      <c r="F21" s="23">
        <f t="shared" si="1"/>
        <v>0.6208242355741649</v>
      </c>
    </row>
    <row r="22" spans="1:6" ht="12.75">
      <c r="A22" s="11"/>
      <c r="B22" s="10" t="s">
        <v>35</v>
      </c>
      <c r="C22" s="11" t="s">
        <v>32</v>
      </c>
      <c r="D22" s="23">
        <v>6785.32</v>
      </c>
      <c r="E22" s="23">
        <f t="shared" si="0"/>
        <v>81423.84</v>
      </c>
      <c r="F22" s="23">
        <f t="shared" si="1"/>
        <v>0.5809995975579473</v>
      </c>
    </row>
    <row r="23" spans="1:6" ht="12.75">
      <c r="A23" s="11"/>
      <c r="B23" s="10" t="s">
        <v>36</v>
      </c>
      <c r="C23" s="11" t="s">
        <v>32</v>
      </c>
      <c r="D23" s="27">
        <v>638.99</v>
      </c>
      <c r="E23" s="23">
        <f t="shared" si="0"/>
        <v>7667.88</v>
      </c>
      <c r="F23" s="23">
        <f t="shared" si="1"/>
        <v>0.05471413770368277</v>
      </c>
    </row>
    <row r="24" spans="1:6" ht="13.5" thickBot="1">
      <c r="A24" s="11"/>
      <c r="B24" s="10" t="s">
        <v>37</v>
      </c>
      <c r="C24" s="11" t="s">
        <v>32</v>
      </c>
      <c r="D24" s="23">
        <v>3946.99</v>
      </c>
      <c r="E24" s="23">
        <f t="shared" si="0"/>
        <v>47363.88</v>
      </c>
      <c r="F24" s="23">
        <f t="shared" si="1"/>
        <v>0.33796484197727483</v>
      </c>
    </row>
    <row r="25" spans="1:6" ht="13.5" thickBot="1">
      <c r="A25" s="19" t="s">
        <v>8</v>
      </c>
      <c r="B25" s="20" t="s">
        <v>38</v>
      </c>
      <c r="C25" s="21"/>
      <c r="D25" s="22">
        <v>27704.73</v>
      </c>
      <c r="E25" s="22">
        <f t="shared" si="0"/>
        <v>332456.76</v>
      </c>
      <c r="F25" s="22">
        <f t="shared" si="1"/>
        <v>2.3722443422641217</v>
      </c>
    </row>
    <row r="26" spans="1:6" ht="12.75">
      <c r="A26" s="24"/>
      <c r="B26" s="25" t="s">
        <v>39</v>
      </c>
      <c r="C26" s="11"/>
      <c r="D26" s="26"/>
      <c r="E26" s="26"/>
      <c r="F26" s="26"/>
    </row>
    <row r="27" spans="1:6" ht="12.75">
      <c r="A27" s="24"/>
      <c r="B27" s="10" t="s">
        <v>137</v>
      </c>
      <c r="C27" s="11" t="s">
        <v>32</v>
      </c>
      <c r="D27" s="27">
        <v>13086.08</v>
      </c>
      <c r="E27" s="27">
        <f t="shared" si="0"/>
        <v>157032.96</v>
      </c>
      <c r="F27" s="27">
        <f t="shared" si="1"/>
        <v>1.1205082757498694</v>
      </c>
    </row>
    <row r="28" spans="1:6" ht="12.75">
      <c r="A28" s="24"/>
      <c r="B28" s="25" t="s">
        <v>40</v>
      </c>
      <c r="C28" s="11"/>
      <c r="D28" s="26"/>
      <c r="E28" s="26"/>
      <c r="F28" s="26"/>
    </row>
    <row r="29" spans="1:6" ht="12.75">
      <c r="A29" s="24"/>
      <c r="B29" s="10" t="s">
        <v>138</v>
      </c>
      <c r="C29" s="11" t="s">
        <v>32</v>
      </c>
      <c r="D29" s="27">
        <v>12912.26</v>
      </c>
      <c r="E29" s="27">
        <f t="shared" si="0"/>
        <v>154947.12</v>
      </c>
      <c r="F29" s="27">
        <f t="shared" si="1"/>
        <v>1.1056247698802093</v>
      </c>
    </row>
    <row r="30" spans="1:6" ht="12.75">
      <c r="A30" s="24"/>
      <c r="B30" s="25" t="s">
        <v>41</v>
      </c>
      <c r="C30" s="11"/>
      <c r="D30" s="26"/>
      <c r="E30" s="26"/>
      <c r="F30" s="26"/>
    </row>
    <row r="31" spans="1:6" ht="12.75">
      <c r="A31" s="24"/>
      <c r="B31" s="10" t="s">
        <v>42</v>
      </c>
      <c r="C31" s="11" t="s">
        <v>32</v>
      </c>
      <c r="D31" s="26" t="s">
        <v>43</v>
      </c>
      <c r="E31" s="26"/>
      <c r="F31" s="26"/>
    </row>
    <row r="32" spans="1:6" ht="12.75">
      <c r="A32" s="24"/>
      <c r="B32" s="10" t="s">
        <v>44</v>
      </c>
      <c r="C32" s="11" t="s">
        <v>32</v>
      </c>
      <c r="D32" s="27">
        <v>818.8</v>
      </c>
      <c r="E32" s="27">
        <f t="shared" si="0"/>
        <v>9825.599999999999</v>
      </c>
      <c r="F32" s="27">
        <f t="shared" si="1"/>
        <v>0.07011054312551909</v>
      </c>
    </row>
    <row r="33" spans="1:6" ht="13.5" thickBot="1">
      <c r="A33" s="24"/>
      <c r="B33" s="10" t="s">
        <v>45</v>
      </c>
      <c r="C33" s="11" t="s">
        <v>32</v>
      </c>
      <c r="D33" s="27">
        <v>887.58</v>
      </c>
      <c r="E33" s="27">
        <f t="shared" si="0"/>
        <v>10650.960000000001</v>
      </c>
      <c r="F33" s="27">
        <f t="shared" si="1"/>
        <v>0.07599989724883763</v>
      </c>
    </row>
    <row r="34" spans="1:6" ht="13.5" thickBot="1">
      <c r="A34" s="19" t="s">
        <v>11</v>
      </c>
      <c r="B34" s="20" t="s">
        <v>46</v>
      </c>
      <c r="C34" s="21"/>
      <c r="D34" s="22">
        <v>48649.63</v>
      </c>
      <c r="E34" s="22">
        <f t="shared" si="0"/>
        <v>583795.5599999999</v>
      </c>
      <c r="F34" s="22">
        <f t="shared" si="1"/>
        <v>4.165671692911026</v>
      </c>
    </row>
    <row r="35" spans="1:6" ht="12.75">
      <c r="A35" s="24"/>
      <c r="B35" s="10" t="s">
        <v>47</v>
      </c>
      <c r="C35" s="11" t="s">
        <v>32</v>
      </c>
      <c r="D35" s="27">
        <v>6433.99</v>
      </c>
      <c r="E35" s="27">
        <f t="shared" si="0"/>
        <v>77207.88</v>
      </c>
      <c r="F35" s="27">
        <f t="shared" si="1"/>
        <v>0.5509166259943316</v>
      </c>
    </row>
    <row r="36" spans="1:6" ht="12.75">
      <c r="A36" s="24"/>
      <c r="B36" s="10" t="s">
        <v>48</v>
      </c>
      <c r="C36" s="11"/>
      <c r="D36" s="26"/>
      <c r="E36" s="26"/>
      <c r="F36" s="26"/>
    </row>
    <row r="37" spans="1:6" ht="12.75">
      <c r="A37" s="24"/>
      <c r="B37" s="10" t="s">
        <v>139</v>
      </c>
      <c r="C37" s="11" t="s">
        <v>32</v>
      </c>
      <c r="D37" s="27">
        <v>2414</v>
      </c>
      <c r="E37" s="27">
        <f t="shared" si="0"/>
        <v>28968</v>
      </c>
      <c r="F37" s="27">
        <f t="shared" si="1"/>
        <v>0.20670108830606146</v>
      </c>
    </row>
    <row r="38" spans="1:6" ht="12.75">
      <c r="A38" s="24"/>
      <c r="B38" s="10" t="s">
        <v>49</v>
      </c>
      <c r="C38" s="11" t="s">
        <v>32</v>
      </c>
      <c r="D38" s="27">
        <v>8181.59</v>
      </c>
      <c r="E38" s="27">
        <f t="shared" si="0"/>
        <v>98179.08</v>
      </c>
      <c r="F38" s="27">
        <f t="shared" si="1"/>
        <v>0.7005565687961844</v>
      </c>
    </row>
    <row r="39" spans="1:6" ht="12.75">
      <c r="A39" s="24"/>
      <c r="B39" s="10" t="s">
        <v>50</v>
      </c>
      <c r="C39" s="11" t="s">
        <v>32</v>
      </c>
      <c r="D39" s="27">
        <v>28848.34</v>
      </c>
      <c r="E39" s="27">
        <f t="shared" si="0"/>
        <v>346180.08</v>
      </c>
      <c r="F39" s="27">
        <f t="shared" si="1"/>
        <v>2.470167056264824</v>
      </c>
    </row>
    <row r="40" spans="1:6" ht="12.75">
      <c r="A40" s="24"/>
      <c r="B40" s="10" t="s">
        <v>51</v>
      </c>
      <c r="C40" s="11" t="s">
        <v>32</v>
      </c>
      <c r="D40" s="27">
        <v>1954.2</v>
      </c>
      <c r="E40" s="27">
        <f t="shared" si="0"/>
        <v>23450.4</v>
      </c>
      <c r="F40" s="27">
        <f t="shared" si="1"/>
        <v>0.16733026792365588</v>
      </c>
    </row>
    <row r="41" spans="1:6" ht="26.25" thickBot="1">
      <c r="A41" s="24"/>
      <c r="B41" s="10" t="s">
        <v>155</v>
      </c>
      <c r="C41" s="11" t="s">
        <v>32</v>
      </c>
      <c r="D41" s="27">
        <v>817.51</v>
      </c>
      <c r="E41" s="27">
        <f t="shared" si="0"/>
        <v>9810.119999999999</v>
      </c>
      <c r="F41" s="27">
        <f t="shared" si="1"/>
        <v>0.07000008562596864</v>
      </c>
    </row>
    <row r="42" spans="1:6" ht="13.5" thickBot="1">
      <c r="A42" s="19"/>
      <c r="B42" s="28" t="s">
        <v>52</v>
      </c>
      <c r="C42" s="29" t="s">
        <v>32</v>
      </c>
      <c r="D42" s="22">
        <v>110397.73</v>
      </c>
      <c r="E42" s="22">
        <f t="shared" si="0"/>
        <v>1324772.76</v>
      </c>
      <c r="F42" s="22">
        <f t="shared" si="1"/>
        <v>9.452912567323416</v>
      </c>
    </row>
    <row r="43" spans="1:6" ht="25.5">
      <c r="A43" s="30" t="s">
        <v>13</v>
      </c>
      <c r="B43" s="31" t="s">
        <v>53</v>
      </c>
      <c r="C43" s="32" t="s">
        <v>32</v>
      </c>
      <c r="D43" s="33">
        <v>9713.76</v>
      </c>
      <c r="E43" s="33">
        <f t="shared" si="0"/>
        <v>116565.12</v>
      </c>
      <c r="F43" s="33">
        <f t="shared" si="1"/>
        <v>0.83175010917311</v>
      </c>
    </row>
    <row r="44" spans="1:6" ht="12.75">
      <c r="A44" s="30" t="s">
        <v>15</v>
      </c>
      <c r="B44" s="31" t="s">
        <v>54</v>
      </c>
      <c r="C44" s="32" t="s">
        <v>32</v>
      </c>
      <c r="D44" s="33">
        <v>19316.57</v>
      </c>
      <c r="E44" s="33">
        <f t="shared" si="0"/>
        <v>231798.84</v>
      </c>
      <c r="F44" s="33">
        <f t="shared" si="1"/>
        <v>1.6540000171251936</v>
      </c>
    </row>
    <row r="45" spans="1:6" ht="13.5" thickBot="1">
      <c r="A45" s="30" t="s">
        <v>17</v>
      </c>
      <c r="B45" s="31" t="s">
        <v>154</v>
      </c>
      <c r="C45" s="32" t="s">
        <v>32</v>
      </c>
      <c r="D45" s="34">
        <v>11918.54</v>
      </c>
      <c r="E45" s="34">
        <f t="shared" si="0"/>
        <v>143022.48</v>
      </c>
      <c r="F45" s="34">
        <v>1.02</v>
      </c>
    </row>
    <row r="46" spans="1:6" ht="17.25" customHeight="1" thickBot="1">
      <c r="A46" s="19"/>
      <c r="B46" s="20" t="s">
        <v>55</v>
      </c>
      <c r="C46" s="35" t="s">
        <v>32</v>
      </c>
      <c r="D46" s="36">
        <v>151346.61</v>
      </c>
      <c r="E46" s="36">
        <f t="shared" si="0"/>
        <v>1816159.3199999998</v>
      </c>
      <c r="F46" s="36">
        <f t="shared" si="1"/>
        <v>12.959200082200928</v>
      </c>
    </row>
    <row r="47" spans="1:6" ht="14.25" customHeight="1">
      <c r="A47" s="30" t="s">
        <v>20</v>
      </c>
      <c r="B47" s="31" t="s">
        <v>111</v>
      </c>
      <c r="C47" s="32" t="s">
        <v>32</v>
      </c>
      <c r="D47" s="34" t="s">
        <v>43</v>
      </c>
      <c r="E47" s="34"/>
      <c r="F47" s="34"/>
    </row>
    <row r="48" spans="1:6" ht="15.75" customHeight="1" thickBot="1">
      <c r="A48" s="30" t="s">
        <v>22</v>
      </c>
      <c r="B48" s="31" t="s">
        <v>112</v>
      </c>
      <c r="C48" s="32" t="s">
        <v>32</v>
      </c>
      <c r="D48" s="33">
        <v>4680.82</v>
      </c>
      <c r="E48" s="33">
        <f t="shared" si="0"/>
        <v>56169.84</v>
      </c>
      <c r="F48" s="33">
        <f t="shared" si="1"/>
        <v>0.40079974654713274</v>
      </c>
    </row>
    <row r="49" spans="1:6" ht="13.5" thickBot="1">
      <c r="A49" s="19"/>
      <c r="B49" s="20" t="s">
        <v>52</v>
      </c>
      <c r="C49" s="35" t="s">
        <v>32</v>
      </c>
      <c r="D49" s="36">
        <v>156027.43</v>
      </c>
      <c r="E49" s="36">
        <f t="shared" si="0"/>
        <v>1872329.16</v>
      </c>
      <c r="F49" s="36">
        <f t="shared" si="1"/>
        <v>13.35999982874806</v>
      </c>
    </row>
    <row r="50" ht="12.75">
      <c r="A50" s="2" t="s">
        <v>43</v>
      </c>
    </row>
  </sheetData>
  <sheetProtection/>
  <mergeCells count="3">
    <mergeCell ref="A1:D1"/>
    <mergeCell ref="A2:D2"/>
    <mergeCell ref="A3:D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29">
      <selection activeCell="G57" sqref="G57"/>
    </sheetView>
  </sheetViews>
  <sheetFormatPr defaultColWidth="10.33203125" defaultRowHeight="11.25"/>
  <cols>
    <col min="1" max="1" width="7.83203125" style="0" customWidth="1"/>
    <col min="2" max="2" width="58.16015625" style="1" customWidth="1"/>
    <col min="3" max="3" width="9" style="0" customWidth="1"/>
    <col min="4" max="4" width="19.66015625" style="0" customWidth="1"/>
    <col min="5" max="5" width="18.66015625" style="0" customWidth="1"/>
    <col min="6" max="6" width="20" style="0" customWidth="1"/>
  </cols>
  <sheetData>
    <row r="1" spans="1:4" ht="15">
      <c r="A1" s="40" t="s">
        <v>0</v>
      </c>
      <c r="B1" s="40"/>
      <c r="C1" s="40"/>
      <c r="D1" s="40"/>
    </row>
    <row r="2" spans="1:4" s="2" customFormat="1" ht="12.75">
      <c r="A2" s="41" t="s">
        <v>77</v>
      </c>
      <c r="B2" s="41"/>
      <c r="C2" s="41"/>
      <c r="D2" s="41"/>
    </row>
    <row r="3" spans="1:4" ht="13.5" customHeight="1">
      <c r="A3" s="42" t="s">
        <v>107</v>
      </c>
      <c r="B3" s="42"/>
      <c r="C3" s="42"/>
      <c r="D3" s="42"/>
    </row>
    <row r="4" ht="12.75">
      <c r="A4" s="3" t="s">
        <v>78</v>
      </c>
    </row>
    <row r="5" ht="12.75">
      <c r="A5" s="3" t="s">
        <v>3</v>
      </c>
    </row>
    <row r="6" ht="13.5" thickBot="1">
      <c r="A6" s="4" t="s">
        <v>79</v>
      </c>
    </row>
    <row r="7" spans="1:4" ht="11.25" customHeight="1">
      <c r="A7" s="5" t="s">
        <v>5</v>
      </c>
      <c r="B7" s="6" t="s">
        <v>6</v>
      </c>
      <c r="C7" s="7" t="s">
        <v>7</v>
      </c>
      <c r="D7" s="8">
        <v>355</v>
      </c>
    </row>
    <row r="8" spans="1:4" ht="10.5" customHeight="1">
      <c r="A8" s="9" t="s">
        <v>8</v>
      </c>
      <c r="B8" s="10" t="s">
        <v>9</v>
      </c>
      <c r="C8" s="11" t="s">
        <v>10</v>
      </c>
      <c r="D8" s="12">
        <v>4</v>
      </c>
    </row>
    <row r="9" spans="1:4" ht="10.5" customHeight="1">
      <c r="A9" s="9" t="s">
        <v>11</v>
      </c>
      <c r="B9" s="10" t="s">
        <v>12</v>
      </c>
      <c r="C9" s="11" t="s">
        <v>7</v>
      </c>
      <c r="D9" s="13">
        <v>2.25</v>
      </c>
    </row>
    <row r="10" spans="1:4" ht="10.5" customHeight="1">
      <c r="A10" s="9" t="s">
        <v>13</v>
      </c>
      <c r="B10" s="10" t="s">
        <v>14</v>
      </c>
      <c r="C10" s="11" t="s">
        <v>7</v>
      </c>
      <c r="D10" s="14">
        <v>2.1</v>
      </c>
    </row>
    <row r="11" spans="1:4" ht="10.5" customHeight="1">
      <c r="A11" s="9" t="s">
        <v>15</v>
      </c>
      <c r="B11" s="10" t="s">
        <v>16</v>
      </c>
      <c r="C11" s="11" t="s">
        <v>7</v>
      </c>
      <c r="D11" s="14">
        <v>1.1</v>
      </c>
    </row>
    <row r="12" spans="1:4" ht="10.5" customHeight="1">
      <c r="A12" s="9" t="s">
        <v>17</v>
      </c>
      <c r="B12" s="10" t="s">
        <v>18</v>
      </c>
      <c r="C12" s="11" t="s">
        <v>19</v>
      </c>
      <c r="D12" s="14">
        <v>2665.5</v>
      </c>
    </row>
    <row r="13" spans="1:4" ht="12.75">
      <c r="A13" s="9" t="s">
        <v>20</v>
      </c>
      <c r="B13" s="10" t="s">
        <v>21</v>
      </c>
      <c r="C13" s="11" t="s">
        <v>19</v>
      </c>
      <c r="D13" s="12">
        <v>0</v>
      </c>
    </row>
    <row r="14" spans="1:4" ht="10.5" customHeight="1">
      <c r="A14" s="9" t="s">
        <v>22</v>
      </c>
      <c r="B14" s="10" t="s">
        <v>23</v>
      </c>
      <c r="C14" s="11" t="s">
        <v>19</v>
      </c>
      <c r="D14" s="14">
        <v>4751.8</v>
      </c>
    </row>
    <row r="15" spans="1:4" ht="12.75">
      <c r="A15" s="9" t="s">
        <v>24</v>
      </c>
      <c r="B15" s="10" t="s">
        <v>25</v>
      </c>
      <c r="C15" s="11" t="s">
        <v>19</v>
      </c>
      <c r="D15" s="12">
        <v>1070</v>
      </c>
    </row>
    <row r="16" spans="1:4" ht="10.5" customHeight="1" thickBot="1">
      <c r="A16" s="15"/>
      <c r="B16" s="16"/>
      <c r="C16" s="17"/>
      <c r="D16" s="17"/>
    </row>
    <row r="17" spans="1:6" s="1" customFormat="1" ht="24.75" customHeight="1" thickBot="1">
      <c r="A17" s="18" t="s">
        <v>26</v>
      </c>
      <c r="B17" s="18" t="s">
        <v>27</v>
      </c>
      <c r="C17" s="18" t="s">
        <v>28</v>
      </c>
      <c r="D17" s="18" t="s">
        <v>29</v>
      </c>
      <c r="E17" s="18" t="s">
        <v>105</v>
      </c>
      <c r="F17" s="18" t="s">
        <v>106</v>
      </c>
    </row>
    <row r="18" spans="1:6" ht="13.5" thickBot="1">
      <c r="A18" s="19" t="s">
        <v>5</v>
      </c>
      <c r="B18" s="20" t="s">
        <v>30</v>
      </c>
      <c r="C18" s="21"/>
      <c r="D18" s="22">
        <v>22854.91</v>
      </c>
      <c r="E18" s="22">
        <f>D18*12</f>
        <v>274258.92</v>
      </c>
      <c r="F18" s="22">
        <f>D18/8073.1</f>
        <v>2.830995528359614</v>
      </c>
    </row>
    <row r="19" spans="1:6" ht="12.75">
      <c r="A19" s="11"/>
      <c r="B19" s="10" t="s">
        <v>31</v>
      </c>
      <c r="C19" s="11" t="s">
        <v>32</v>
      </c>
      <c r="D19" s="23">
        <v>4815.53</v>
      </c>
      <c r="E19" s="23">
        <f aca="true" t="shared" si="0" ref="E19:E49">D19*12</f>
        <v>57786.36</v>
      </c>
      <c r="F19" s="23">
        <f aca="true" t="shared" si="1" ref="F19:F49">D19/8073.1</f>
        <v>0.5964908151763263</v>
      </c>
    </row>
    <row r="20" spans="1:6" ht="12.75">
      <c r="A20" s="11"/>
      <c r="B20" s="10" t="s">
        <v>33</v>
      </c>
      <c r="C20" s="11" t="s">
        <v>32</v>
      </c>
      <c r="D20" s="23">
        <v>5026.92</v>
      </c>
      <c r="E20" s="23">
        <f t="shared" si="0"/>
        <v>60323.04</v>
      </c>
      <c r="F20" s="23">
        <f t="shared" si="1"/>
        <v>0.6226753044059903</v>
      </c>
    </row>
    <row r="21" spans="1:6" ht="12.75">
      <c r="A21" s="11"/>
      <c r="B21" s="10" t="s">
        <v>34</v>
      </c>
      <c r="C21" s="11" t="s">
        <v>32</v>
      </c>
      <c r="D21" s="23">
        <v>5011.98</v>
      </c>
      <c r="E21" s="23">
        <f t="shared" si="0"/>
        <v>60143.759999999995</v>
      </c>
      <c r="F21" s="23">
        <f t="shared" si="1"/>
        <v>0.6208247141742329</v>
      </c>
    </row>
    <row r="22" spans="1:6" ht="12.75">
      <c r="A22" s="11"/>
      <c r="B22" s="10" t="s">
        <v>35</v>
      </c>
      <c r="C22" s="11" t="s">
        <v>32</v>
      </c>
      <c r="D22" s="23">
        <v>4690.47</v>
      </c>
      <c r="E22" s="23">
        <f t="shared" si="0"/>
        <v>56285.64</v>
      </c>
      <c r="F22" s="23">
        <f t="shared" si="1"/>
        <v>0.5809998637450298</v>
      </c>
    </row>
    <row r="23" spans="1:6" ht="12.75">
      <c r="A23" s="11"/>
      <c r="B23" s="10" t="s">
        <v>36</v>
      </c>
      <c r="C23" s="11" t="s">
        <v>32</v>
      </c>
      <c r="D23" s="27">
        <v>511.65</v>
      </c>
      <c r="E23" s="23">
        <f t="shared" si="0"/>
        <v>6139.799999999999</v>
      </c>
      <c r="F23" s="23">
        <f t="shared" si="1"/>
        <v>0.06337714137072499</v>
      </c>
    </row>
    <row r="24" spans="1:8" ht="13.5" thickBot="1">
      <c r="A24" s="11"/>
      <c r="B24" s="10" t="s">
        <v>37</v>
      </c>
      <c r="C24" s="11" t="s">
        <v>32</v>
      </c>
      <c r="D24" s="23">
        <v>2798.36</v>
      </c>
      <c r="E24" s="23">
        <f t="shared" si="0"/>
        <v>33580.32</v>
      </c>
      <c r="F24" s="23">
        <f t="shared" si="1"/>
        <v>0.3466276894873097</v>
      </c>
      <c r="H24" s="37"/>
    </row>
    <row r="25" spans="1:6" ht="13.5" thickBot="1">
      <c r="A25" s="19" t="s">
        <v>8</v>
      </c>
      <c r="B25" s="20" t="s">
        <v>38</v>
      </c>
      <c r="C25" s="21"/>
      <c r="D25" s="22">
        <v>24638.36</v>
      </c>
      <c r="E25" s="22">
        <f t="shared" si="0"/>
        <v>295660.32</v>
      </c>
      <c r="F25" s="22">
        <f t="shared" si="1"/>
        <v>3.0519081889237096</v>
      </c>
    </row>
    <row r="26" spans="1:6" ht="12.75">
      <c r="A26" s="24"/>
      <c r="B26" s="25" t="s">
        <v>39</v>
      </c>
      <c r="C26" s="11"/>
      <c r="D26" s="26"/>
      <c r="E26" s="26"/>
      <c r="F26" s="26"/>
    </row>
    <row r="27" spans="1:6" ht="12.75">
      <c r="A27" s="24"/>
      <c r="B27" s="10" t="s">
        <v>134</v>
      </c>
      <c r="C27" s="11" t="s">
        <v>32</v>
      </c>
      <c r="D27" s="27">
        <v>16165.16</v>
      </c>
      <c r="E27" s="27">
        <f t="shared" si="0"/>
        <v>193981.91999999998</v>
      </c>
      <c r="F27" s="27">
        <f t="shared" si="1"/>
        <v>2.0023485402137964</v>
      </c>
    </row>
    <row r="28" spans="1:6" ht="12.75">
      <c r="A28" s="24"/>
      <c r="B28" s="25" t="s">
        <v>40</v>
      </c>
      <c r="C28" s="11"/>
      <c r="D28" s="26"/>
      <c r="E28" s="26"/>
      <c r="F28" s="26"/>
    </row>
    <row r="29" spans="1:6" ht="12.75">
      <c r="A29" s="24"/>
      <c r="B29" s="10" t="s">
        <v>135</v>
      </c>
      <c r="C29" s="11" t="s">
        <v>32</v>
      </c>
      <c r="D29" s="27">
        <v>7101.75</v>
      </c>
      <c r="E29" s="27">
        <f t="shared" si="0"/>
        <v>85221</v>
      </c>
      <c r="F29" s="27">
        <f t="shared" si="1"/>
        <v>0.8796806678970903</v>
      </c>
    </row>
    <row r="30" spans="1:6" ht="12.75">
      <c r="A30" s="24"/>
      <c r="B30" s="25" t="s">
        <v>41</v>
      </c>
      <c r="C30" s="11"/>
      <c r="D30" s="26"/>
      <c r="E30" s="26"/>
      <c r="F30" s="26"/>
    </row>
    <row r="31" spans="1:6" ht="12.75">
      <c r="A31" s="24"/>
      <c r="B31" s="10" t="s">
        <v>42</v>
      </c>
      <c r="C31" s="11" t="s">
        <v>32</v>
      </c>
      <c r="D31" s="26" t="s">
        <v>43</v>
      </c>
      <c r="E31" s="26"/>
      <c r="F31" s="26"/>
    </row>
    <row r="32" spans="1:6" ht="12.75">
      <c r="A32" s="24"/>
      <c r="B32" s="10" t="s">
        <v>44</v>
      </c>
      <c r="C32" s="11" t="s">
        <v>32</v>
      </c>
      <c r="D32" s="27">
        <v>757.9</v>
      </c>
      <c r="E32" s="27">
        <f t="shared" si="0"/>
        <v>9094.8</v>
      </c>
      <c r="F32" s="27">
        <f t="shared" si="1"/>
        <v>0.09387967447448935</v>
      </c>
    </row>
    <row r="33" spans="1:6" ht="13.5" thickBot="1">
      <c r="A33" s="24"/>
      <c r="B33" s="10" t="s">
        <v>45</v>
      </c>
      <c r="C33" s="11" t="s">
        <v>32</v>
      </c>
      <c r="D33" s="27">
        <v>613.56</v>
      </c>
      <c r="E33" s="27">
        <f t="shared" si="0"/>
        <v>7362.719999999999</v>
      </c>
      <c r="F33" s="27">
        <f t="shared" si="1"/>
        <v>0.07600054501988082</v>
      </c>
    </row>
    <row r="34" spans="1:6" ht="13.5" thickBot="1">
      <c r="A34" s="19" t="s">
        <v>11</v>
      </c>
      <c r="B34" s="20" t="s">
        <v>46</v>
      </c>
      <c r="C34" s="21"/>
      <c r="D34" s="22">
        <v>37059.94</v>
      </c>
      <c r="E34" s="22">
        <f t="shared" si="0"/>
        <v>444719.28</v>
      </c>
      <c r="F34" s="22">
        <f t="shared" si="1"/>
        <v>4.590546382430541</v>
      </c>
    </row>
    <row r="35" spans="1:6" ht="12.75">
      <c r="A35" s="24"/>
      <c r="B35" s="10" t="s">
        <v>47</v>
      </c>
      <c r="C35" s="11" t="s">
        <v>32</v>
      </c>
      <c r="D35" s="27">
        <v>4447.61</v>
      </c>
      <c r="E35" s="27">
        <f t="shared" si="0"/>
        <v>53371.31999999999</v>
      </c>
      <c r="F35" s="27">
        <f t="shared" si="1"/>
        <v>0.5509172436858207</v>
      </c>
    </row>
    <row r="36" spans="1:6" ht="12.75">
      <c r="A36" s="24"/>
      <c r="B36" s="10" t="s">
        <v>48</v>
      </c>
      <c r="C36" s="11"/>
      <c r="D36" s="26"/>
      <c r="E36" s="26"/>
      <c r="F36" s="26"/>
    </row>
    <row r="37" spans="1:6" ht="12.75">
      <c r="A37" s="24"/>
      <c r="B37" s="10" t="s">
        <v>136</v>
      </c>
      <c r="C37" s="11" t="s">
        <v>32</v>
      </c>
      <c r="D37" s="27">
        <v>1635.44</v>
      </c>
      <c r="E37" s="27">
        <f t="shared" si="0"/>
        <v>19625.28</v>
      </c>
      <c r="F37" s="27">
        <f t="shared" si="1"/>
        <v>0.20257893498160556</v>
      </c>
    </row>
    <row r="38" spans="1:6" ht="12.75">
      <c r="A38" s="24"/>
      <c r="B38" s="10" t="s">
        <v>49</v>
      </c>
      <c r="C38" s="11" t="s">
        <v>32</v>
      </c>
      <c r="D38" s="27">
        <v>9167.08</v>
      </c>
      <c r="E38" s="27">
        <f t="shared" si="0"/>
        <v>110004.95999999999</v>
      </c>
      <c r="F38" s="27">
        <f t="shared" si="1"/>
        <v>1.1355092839181975</v>
      </c>
    </row>
    <row r="39" spans="1:6" ht="12.75">
      <c r="A39" s="24"/>
      <c r="B39" s="10" t="s">
        <v>50</v>
      </c>
      <c r="C39" s="11" t="s">
        <v>32</v>
      </c>
      <c r="D39" s="27">
        <v>19941.9</v>
      </c>
      <c r="E39" s="27">
        <f t="shared" si="0"/>
        <v>239302.80000000002</v>
      </c>
      <c r="F39" s="27">
        <f t="shared" si="1"/>
        <v>2.4701663549318105</v>
      </c>
    </row>
    <row r="40" spans="1:6" ht="12.75">
      <c r="A40" s="24"/>
      <c r="B40" s="10" t="s">
        <v>51</v>
      </c>
      <c r="C40" s="11" t="s">
        <v>32</v>
      </c>
      <c r="D40" s="27">
        <v>1302.8</v>
      </c>
      <c r="E40" s="27">
        <f t="shared" si="0"/>
        <v>15633.599999999999</v>
      </c>
      <c r="F40" s="27">
        <f t="shared" si="1"/>
        <v>0.16137543199018964</v>
      </c>
    </row>
    <row r="41" spans="1:6" ht="26.25" thickBot="1">
      <c r="A41" s="24"/>
      <c r="B41" s="10" t="s">
        <v>155</v>
      </c>
      <c r="C41" s="11" t="s">
        <v>32</v>
      </c>
      <c r="D41" s="27">
        <v>565.12</v>
      </c>
      <c r="E41" s="27">
        <f t="shared" si="0"/>
        <v>6781.4400000000005</v>
      </c>
      <c r="F41" s="27">
        <f t="shared" si="1"/>
        <v>0.0700003716044642</v>
      </c>
    </row>
    <row r="42" spans="1:6" ht="13.5" thickBot="1">
      <c r="A42" s="19"/>
      <c r="B42" s="28" t="s">
        <v>52</v>
      </c>
      <c r="C42" s="29" t="s">
        <v>32</v>
      </c>
      <c r="D42" s="22">
        <v>84553.23</v>
      </c>
      <c r="E42" s="22">
        <f t="shared" si="0"/>
        <v>1014638.76</v>
      </c>
      <c r="F42" s="22">
        <f t="shared" si="1"/>
        <v>10.473452577076959</v>
      </c>
    </row>
    <row r="43" spans="1:6" ht="25.5">
      <c r="A43" s="30" t="s">
        <v>13</v>
      </c>
      <c r="B43" s="31" t="s">
        <v>53</v>
      </c>
      <c r="C43" s="32" t="s">
        <v>32</v>
      </c>
      <c r="D43" s="33">
        <v>6714.8</v>
      </c>
      <c r="E43" s="33">
        <f t="shared" si="0"/>
        <v>80577.6</v>
      </c>
      <c r="F43" s="33">
        <f t="shared" si="1"/>
        <v>0.8317498854219568</v>
      </c>
    </row>
    <row r="44" spans="1:6" ht="12.75">
      <c r="A44" s="30" t="s">
        <v>15</v>
      </c>
      <c r="B44" s="31" t="s">
        <v>54</v>
      </c>
      <c r="C44" s="32" t="s">
        <v>32</v>
      </c>
      <c r="D44" s="33">
        <v>13352.91</v>
      </c>
      <c r="E44" s="33">
        <f t="shared" si="0"/>
        <v>160234.91999999998</v>
      </c>
      <c r="F44" s="33">
        <f t="shared" si="1"/>
        <v>1.6540003220572022</v>
      </c>
    </row>
    <row r="45" spans="1:6" ht="13.5" thickBot="1">
      <c r="A45" s="30" t="s">
        <v>17</v>
      </c>
      <c r="B45" s="31" t="s">
        <v>154</v>
      </c>
      <c r="C45" s="32" t="s">
        <v>32</v>
      </c>
      <c r="D45" s="34" t="s">
        <v>43</v>
      </c>
      <c r="E45" s="34"/>
      <c r="F45" s="34"/>
    </row>
    <row r="46" spans="1:6" ht="17.25" customHeight="1" thickBot="1">
      <c r="A46" s="19"/>
      <c r="B46" s="20" t="s">
        <v>55</v>
      </c>
      <c r="C46" s="35" t="s">
        <v>32</v>
      </c>
      <c r="D46" s="36">
        <v>104620.92</v>
      </c>
      <c r="E46" s="36">
        <f t="shared" si="0"/>
        <v>1255451.04</v>
      </c>
      <c r="F46" s="36">
        <f t="shared" si="1"/>
        <v>12.959200307193022</v>
      </c>
    </row>
    <row r="47" spans="1:6" ht="14.25" customHeight="1">
      <c r="A47" s="30" t="s">
        <v>20</v>
      </c>
      <c r="B47" s="31" t="s">
        <v>111</v>
      </c>
      <c r="C47" s="32" t="s">
        <v>32</v>
      </c>
      <c r="D47" s="34" t="s">
        <v>43</v>
      </c>
      <c r="E47" s="34"/>
      <c r="F47" s="34"/>
    </row>
    <row r="48" spans="1:6" ht="15.75" customHeight="1" thickBot="1">
      <c r="A48" s="30" t="s">
        <v>22</v>
      </c>
      <c r="B48" s="31" t="s">
        <v>112</v>
      </c>
      <c r="C48" s="32" t="s">
        <v>32</v>
      </c>
      <c r="D48" s="33">
        <v>3235.7</v>
      </c>
      <c r="E48" s="33">
        <f t="shared" si="0"/>
        <v>38828.399999999994</v>
      </c>
      <c r="F48" s="33">
        <f t="shared" si="1"/>
        <v>0.4008001882795952</v>
      </c>
    </row>
    <row r="49" spans="1:6" ht="13.5" thickBot="1">
      <c r="A49" s="19"/>
      <c r="B49" s="20" t="s">
        <v>52</v>
      </c>
      <c r="C49" s="35" t="s">
        <v>32</v>
      </c>
      <c r="D49" s="36">
        <v>107856.62</v>
      </c>
      <c r="E49" s="36">
        <f t="shared" si="0"/>
        <v>1294279.44</v>
      </c>
      <c r="F49" s="36">
        <f t="shared" si="1"/>
        <v>13.360000495472617</v>
      </c>
    </row>
    <row r="50" ht="12.75">
      <c r="A50" s="2" t="s">
        <v>43</v>
      </c>
    </row>
  </sheetData>
  <sheetProtection/>
  <mergeCells count="3">
    <mergeCell ref="A1:D1"/>
    <mergeCell ref="A2:D2"/>
    <mergeCell ref="A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2013-03-28T16:54:01Z</dcterms:created>
  <dcterms:modified xsi:type="dcterms:W3CDTF">2013-03-29T06:58:58Z</dcterms:modified>
  <cp:category/>
  <cp:version/>
  <cp:contentType/>
  <cp:contentStatus/>
</cp:coreProperties>
</file>