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Главная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/>
  <calcPr fullCalcOnLoad="1"/>
</workbook>
</file>

<file path=xl/sharedStrings.xml><?xml version="1.0" encoding="utf-8"?>
<sst xmlns="http://schemas.openxmlformats.org/spreadsheetml/2006/main" count="2467" uniqueCount="640">
  <si>
    <t>Месяц</t>
  </si>
  <si>
    <t>Список осматриваемых</t>
  </si>
  <si>
    <t>Ответственный</t>
  </si>
  <si>
    <t>Количество</t>
  </si>
  <si>
    <t>Трудозатраты</t>
  </si>
  <si>
    <t>осмотра</t>
  </si>
  <si>
    <t xml:space="preserve"> домов</t>
  </si>
  <si>
    <t>мастер</t>
  </si>
  <si>
    <t>1000м2 ж/пл.</t>
  </si>
  <si>
    <t>ч/час</t>
  </si>
  <si>
    <t>Январь</t>
  </si>
  <si>
    <t>ул.Бронная д.12</t>
  </si>
  <si>
    <t>Баранова Е.А.</t>
  </si>
  <si>
    <t>ул.Бронная д.17</t>
  </si>
  <si>
    <t>ул.Бронная д.18</t>
  </si>
  <si>
    <t>ул.Бронная д.19</t>
  </si>
  <si>
    <t>ул.Бронная д.19а</t>
  </si>
  <si>
    <t>ул.Бронная д.20</t>
  </si>
  <si>
    <t>ул.Бронная д.21</t>
  </si>
  <si>
    <t>ул.Бронная д.21а</t>
  </si>
  <si>
    <t>Февраль</t>
  </si>
  <si>
    <t>ул.Бронная д.24</t>
  </si>
  <si>
    <t>ул.Дачная д.18</t>
  </si>
  <si>
    <t>ул.Дачная д.24</t>
  </si>
  <si>
    <t>ул.Дачная д.26</t>
  </si>
  <si>
    <t>Март</t>
  </si>
  <si>
    <t>Апрель</t>
  </si>
  <si>
    <t>ул.Октябрьская д.36</t>
  </si>
  <si>
    <t>ул.Октябрьская д.45</t>
  </si>
  <si>
    <t>ул.Октябрьская д.47</t>
  </si>
  <si>
    <t>ул.Октябрьская д.48/16</t>
  </si>
  <si>
    <t>ул.Октябрьская д.49</t>
  </si>
  <si>
    <t>ул.Октябрьская д.54</t>
  </si>
  <si>
    <t>ул.Пирогова д.15</t>
  </si>
  <si>
    <t>ул.Пирогова д.17</t>
  </si>
  <si>
    <t>ул.Энгельса д.27</t>
  </si>
  <si>
    <t>ул.Энгельса д.29</t>
  </si>
  <si>
    <t>Рулонная кровля</t>
  </si>
  <si>
    <t>ул.Бронная д.2</t>
  </si>
  <si>
    <t>Август</t>
  </si>
  <si>
    <t>ул.Бронная д.4</t>
  </si>
  <si>
    <t>ул.Бронная д.7</t>
  </si>
  <si>
    <t>ул.Бронная д.11/37</t>
  </si>
  <si>
    <t>ул.Бронная д.13</t>
  </si>
  <si>
    <t>ул.Бронная д.15/44</t>
  </si>
  <si>
    <t>Сентябрь</t>
  </si>
  <si>
    <t>ул.Магистральная д.14</t>
  </si>
  <si>
    <t>ул.Магистральная д.14к.1</t>
  </si>
  <si>
    <t>ул.Магистральная д.18</t>
  </si>
  <si>
    <t>ул.Магистральная д.18к.1</t>
  </si>
  <si>
    <t>Октябрь</t>
  </si>
  <si>
    <t>ул.Магистральная д.21</t>
  </si>
  <si>
    <t>ул.Октябрьская д.42/18</t>
  </si>
  <si>
    <t>ул.Октябрьская д.51/8</t>
  </si>
  <si>
    <t>ул.Октябрьская д.53</t>
  </si>
  <si>
    <t>ул.Октябрьская д.55</t>
  </si>
  <si>
    <t>ул.Октябрьская д.57</t>
  </si>
  <si>
    <t>ул.Октябрьская д.58к.1</t>
  </si>
  <si>
    <t>Ноябрь</t>
  </si>
  <si>
    <t>ул.Октябрьская д.60к.1</t>
  </si>
  <si>
    <t>ул.Октябрьская д.64/22</t>
  </si>
  <si>
    <t>ул.Пирогова д.3</t>
  </si>
  <si>
    <t>ул.Пирогова д.5</t>
  </si>
  <si>
    <t>ул.Пирогова д.7</t>
  </si>
  <si>
    <t>ул.Пирогова д.9</t>
  </si>
  <si>
    <t>ул.Пирогова д.13</t>
  </si>
  <si>
    <t>ул.Культуры д.4</t>
  </si>
  <si>
    <t>ул.Энгельса д.41/8</t>
  </si>
  <si>
    <t>ул.Магистральная д.13к.1</t>
  </si>
  <si>
    <t>ул.Магистральная д.13к.2</t>
  </si>
  <si>
    <t>__________________С.А.Луценко</t>
  </si>
  <si>
    <t>ул.Культуры д.3</t>
  </si>
  <si>
    <t>ул.Культуры д.6</t>
  </si>
  <si>
    <t>ул.Энгельса д.22а</t>
  </si>
  <si>
    <t>ул.Дачная д.16</t>
  </si>
  <si>
    <t>ул.Культуры д.2/12</t>
  </si>
  <si>
    <t>ВСЕГО:</t>
  </si>
  <si>
    <t>ул.Дачная д.16к.1</t>
  </si>
  <si>
    <t>ул.Бронная д.2к.1</t>
  </si>
  <si>
    <t>ул.Дачная д.12к.1</t>
  </si>
  <si>
    <t>ул.Дачная д.1а</t>
  </si>
  <si>
    <t>ул.Энгельса д.16</t>
  </si>
  <si>
    <t>профилактического осмотра сетей ГВС на чердаках (при нижнем розливе)</t>
  </si>
  <si>
    <t>1000м2</t>
  </si>
  <si>
    <t>ул.Бронная , д.7</t>
  </si>
  <si>
    <t>Костикова Е.М.</t>
  </si>
  <si>
    <t>Итого:</t>
  </si>
  <si>
    <t>ул.Бронная, д.13</t>
  </si>
  <si>
    <t>Лабуз С.В.</t>
  </si>
  <si>
    <t>Май</t>
  </si>
  <si>
    <t>Декабрь</t>
  </si>
  <si>
    <t>ул.Октябрьская, д.64/22</t>
  </si>
  <si>
    <t>профилактического осмотра сетей отопления в отопительный период в подвальных</t>
  </si>
  <si>
    <t>ул.Дачная д.16к1</t>
  </si>
  <si>
    <t>ул.Магистральная д.16к.1</t>
  </si>
  <si>
    <t xml:space="preserve">профилактического осмотра сетей холодного, горячего водоснабжения и канализации </t>
  </si>
  <si>
    <t>Июнь</t>
  </si>
  <si>
    <t>Июль</t>
  </si>
  <si>
    <t xml:space="preserve"> Месяц </t>
  </si>
  <si>
    <t xml:space="preserve"> Список осматриваемых </t>
  </si>
  <si>
    <t xml:space="preserve"> Ответственный </t>
  </si>
  <si>
    <t xml:space="preserve"> Количество </t>
  </si>
  <si>
    <t xml:space="preserve"> Трудозатраты </t>
  </si>
  <si>
    <t xml:space="preserve"> осмотра </t>
  </si>
  <si>
    <t xml:space="preserve">  домов </t>
  </si>
  <si>
    <t xml:space="preserve"> мастер </t>
  </si>
  <si>
    <t xml:space="preserve"> ч/час </t>
  </si>
  <si>
    <t xml:space="preserve"> Итого: </t>
  </si>
  <si>
    <t xml:space="preserve"> Март </t>
  </si>
  <si>
    <t xml:space="preserve">Г Р А Ф И К 6В          </t>
  </si>
  <si>
    <t>Ававакина З.В.</t>
  </si>
  <si>
    <t>ул.Культуры д2/12</t>
  </si>
  <si>
    <t>ул.Культуры д3</t>
  </si>
  <si>
    <t>ул.Магистральная д.18к.2</t>
  </si>
  <si>
    <t xml:space="preserve">профилактического осмотра общедомовых электрических сетей в технических </t>
  </si>
  <si>
    <t xml:space="preserve">профилактического осмотра общедомовых электрических сетей л/площадок  </t>
  </si>
  <si>
    <t>л/кл.</t>
  </si>
  <si>
    <t xml:space="preserve">     " С О Г Л А С О В А Н О "</t>
  </si>
  <si>
    <t xml:space="preserve">    " У Т В Е Р Ж Д А Ю "</t>
  </si>
  <si>
    <t>№</t>
  </si>
  <si>
    <t>п/п</t>
  </si>
  <si>
    <t>График профилактического осмотра кровли.</t>
  </si>
  <si>
    <t>Вернутся на главную страницу</t>
  </si>
  <si>
    <t>План</t>
  </si>
  <si>
    <t xml:space="preserve"> общего имущества многоквартирных домов</t>
  </si>
  <si>
    <t xml:space="preserve">работ по содержанию и ремонту </t>
  </si>
  <si>
    <t>График профилактического осмотра вентиляционных каналов и шахт.</t>
  </si>
  <si>
    <t>График профилактического осмотра сетей отопления в отопительный период в подвальных помещениях</t>
  </si>
  <si>
    <t>(чердак - верхний розлив).</t>
  </si>
  <si>
    <t>График профилактического осмотра сетей холодного, горячего водоснабжения и канализации в</t>
  </si>
  <si>
    <t>техподполье многоэтажных жилых зданий.</t>
  </si>
  <si>
    <t>График профилактического осмотра общедомовых электрических сетей в технических подпольях,</t>
  </si>
  <si>
    <t xml:space="preserve">подвалах и чердаках. </t>
  </si>
  <si>
    <t>Графики профилактического осмотра ВРУ, вводных и этажных шкафов.</t>
  </si>
  <si>
    <t>Апрель,</t>
  </si>
  <si>
    <t>Май,</t>
  </si>
  <si>
    <t>Июнь,</t>
  </si>
  <si>
    <t>Июль,</t>
  </si>
  <si>
    <t>ул.Молодёжная д.11к.1</t>
  </si>
  <si>
    <t>ул.Дачная д.12 к.1</t>
  </si>
  <si>
    <t>ул.Новикова-Прибоя д.20</t>
  </si>
  <si>
    <t xml:space="preserve">    ______________М.П.Луценко</t>
  </si>
  <si>
    <t>График профилактического осмотра сетей ГВС на чердаках (при нижнем розливе) в многоэтажных</t>
  </si>
  <si>
    <t>жилых зданиях.</t>
  </si>
  <si>
    <t>ул.Карла Маркса д.3</t>
  </si>
  <si>
    <t>ул.Карла Маркса д.3к.2</t>
  </si>
  <si>
    <t>ул.Карла Маркса д.4</t>
  </si>
  <si>
    <t>ул.Карла Маркса д.12</t>
  </si>
  <si>
    <t>ул.Новикова-Прибоя д.12</t>
  </si>
  <si>
    <t>ул.Новикова-Прибоя д.14</t>
  </si>
  <si>
    <t>ул.Новикова-Прибоя д.16</t>
  </si>
  <si>
    <t>ул.Новикова-Прибоя д.22</t>
  </si>
  <si>
    <t>ул.Новикова-Прибоя д.24</t>
  </si>
  <si>
    <t>ул.Новикова-Прибоя д.26</t>
  </si>
  <si>
    <t>многоэтажных жилых зданий - 4 ч/час.</t>
  </si>
  <si>
    <t xml:space="preserve">   Норма времени осмотра сетей холодного, горячего водоснабжения и канализации 1000м2 техподполий</t>
  </si>
  <si>
    <t xml:space="preserve">   Норма времени осмотра сетей отопления в отопительный период 1000м2 чердаков - 4ч/часа</t>
  </si>
  <si>
    <t>ул.Молодёжная д.10/25</t>
  </si>
  <si>
    <t>ул.1-й Индустриал. пер-к д.16</t>
  </si>
  <si>
    <t>ул.1-й Индустиал. пер-к д.16</t>
  </si>
  <si>
    <t xml:space="preserve">ул.Магистральная д.13к.1 </t>
  </si>
  <si>
    <t xml:space="preserve">ул.Магистральная д.14к.1 </t>
  </si>
  <si>
    <t xml:space="preserve">ул.Магистральная д.21 </t>
  </si>
  <si>
    <t xml:space="preserve">ул.Октябрьская д.42/18 </t>
  </si>
  <si>
    <t xml:space="preserve">ул.Октябрьская д.45 </t>
  </si>
  <si>
    <t xml:space="preserve">ул.Бронная д.2 </t>
  </si>
  <si>
    <t xml:space="preserve">ул.Бронная д.2к1 </t>
  </si>
  <si>
    <t xml:space="preserve">ул.Бронная д.4 </t>
  </si>
  <si>
    <t xml:space="preserve">ул.Бронная д.21 </t>
  </si>
  <si>
    <t xml:space="preserve">ул.Пирогова д.3 </t>
  </si>
  <si>
    <t xml:space="preserve">ул.Пирогова д.5 </t>
  </si>
  <si>
    <t xml:space="preserve">Баранова Е.А. </t>
  </si>
  <si>
    <t xml:space="preserve">    _______________М.П.Луценко</t>
  </si>
  <si>
    <t xml:space="preserve">ул.1-й Индустриал.пер-к д.16 </t>
  </si>
  <si>
    <t xml:space="preserve">   Норма времени осмотра электрических сетей, ВРУ, вводные и этажные шкафы на 1 ед. - 0,5 ч/час</t>
  </si>
  <si>
    <t xml:space="preserve">   Норма времени осмотра на лестничных клетках - 0,09 ч/час</t>
  </si>
  <si>
    <t xml:space="preserve">   Норма времени осмотра электрических сетей 1000м2 техподполий, подвалов и чердаков - 2 ч/час</t>
  </si>
  <si>
    <t>Адрес</t>
  </si>
  <si>
    <t>Кол-во</t>
  </si>
  <si>
    <t>кв-р</t>
  </si>
  <si>
    <t>улица</t>
  </si>
  <si>
    <t>дом</t>
  </si>
  <si>
    <t>Пирогова</t>
  </si>
  <si>
    <t>Октябрьская</t>
  </si>
  <si>
    <t>64/22</t>
  </si>
  <si>
    <t>Энгельса</t>
  </si>
  <si>
    <t>22а</t>
  </si>
  <si>
    <t>48/16</t>
  </si>
  <si>
    <t>51/8</t>
  </si>
  <si>
    <t xml:space="preserve">Молодёжная </t>
  </si>
  <si>
    <t xml:space="preserve">    " З А К А З Ч И К "</t>
  </si>
  <si>
    <t xml:space="preserve">     ООО "ЖЭУ №10"</t>
  </si>
  <si>
    <t xml:space="preserve">     " И С П О Л Н И Т Е Л Ь "</t>
  </si>
  <si>
    <t>ОАО "Рязаньгоргаз"</t>
  </si>
  <si>
    <t>________________С.А.Луценко</t>
  </si>
  <si>
    <t>Главный  инженер  ООО "ЖЭУ №10"</t>
  </si>
  <si>
    <t>" С О Г Л А С О В А Н О "</t>
  </si>
  <si>
    <t>Главный инженер ООО "ЖЭУ №10"</t>
  </si>
  <si>
    <t>" У Т В Е Р Ж Д А Ю "</t>
  </si>
  <si>
    <t xml:space="preserve"> ______________М.П.Луценко</t>
  </si>
  <si>
    <t xml:space="preserve">    ________________М.П.Луценко</t>
  </si>
  <si>
    <t>График на периодическую проверку и прочистку дымоходов и вентиляционных каналов.</t>
  </si>
  <si>
    <t>Бронная</t>
  </si>
  <si>
    <t>19а</t>
  </si>
  <si>
    <t>21а</t>
  </si>
  <si>
    <t>Дачная</t>
  </si>
  <si>
    <t>1а</t>
  </si>
  <si>
    <t>Карла Маркса</t>
  </si>
  <si>
    <t>Культуры</t>
  </si>
  <si>
    <t xml:space="preserve"> 2 / 12</t>
  </si>
  <si>
    <t>Молодёжная</t>
  </si>
  <si>
    <t xml:space="preserve"> 10 / 25</t>
  </si>
  <si>
    <t>Новикова-Прибоя</t>
  </si>
  <si>
    <t>41/8</t>
  </si>
  <si>
    <t xml:space="preserve"> 11 / 37</t>
  </si>
  <si>
    <t xml:space="preserve"> 15 / 44</t>
  </si>
  <si>
    <t>1Й Инд. пер-к</t>
  </si>
  <si>
    <t xml:space="preserve"> 42 / 18</t>
  </si>
  <si>
    <t>Магистральная</t>
  </si>
  <si>
    <t>11 кор.1</t>
  </si>
  <si>
    <t>Контрольная проверка</t>
  </si>
  <si>
    <t>газоходов от газовых</t>
  </si>
  <si>
    <t>колонок из красного</t>
  </si>
  <si>
    <t>кирпича на тягу</t>
  </si>
  <si>
    <t>1 раз в квартал</t>
  </si>
  <si>
    <t xml:space="preserve">Контрольная проверка </t>
  </si>
  <si>
    <t xml:space="preserve">вентканала в помещении, </t>
  </si>
  <si>
    <t xml:space="preserve">где установлен </t>
  </si>
  <si>
    <t>газовый прибор</t>
  </si>
  <si>
    <t>колонок из асбестоц.</t>
  </si>
  <si>
    <t>труб, блоков ж/б на тягу</t>
  </si>
  <si>
    <t>__________________  Ген. директор</t>
  </si>
  <si>
    <t>ООО "Трубо-печные работы+"</t>
  </si>
  <si>
    <t>к общему имуществу в жилищном фонде ООО "ЖЭУ №10"</t>
  </si>
  <si>
    <t>График проведения работ по оценке соответствия лифтов при эксплуатации.</t>
  </si>
  <si>
    <t>ИТОГО:</t>
  </si>
  <si>
    <t>подъезд</t>
  </si>
  <si>
    <t>номер</t>
  </si>
  <si>
    <t>Рег-ный</t>
  </si>
  <si>
    <t>Этажность</t>
  </si>
  <si>
    <t xml:space="preserve">Дачная </t>
  </si>
  <si>
    <t>12 кор.1</t>
  </si>
  <si>
    <t>13 кор.2</t>
  </si>
  <si>
    <t>64 / 22</t>
  </si>
  <si>
    <t>3 кор.2</t>
  </si>
  <si>
    <t>" З А К А З Ч И К "</t>
  </si>
  <si>
    <t>_______________М.П.Луценко</t>
  </si>
  <si>
    <t>" П О Д Р Я Д Ч И К "</t>
  </si>
  <si>
    <t>" У Т В Е Р Ж Д А Ю"</t>
  </si>
  <si>
    <t xml:space="preserve">График </t>
  </si>
  <si>
    <t xml:space="preserve"> обслуживания внутридомовых газопроводов относящихся</t>
  </si>
  <si>
    <t xml:space="preserve"> на периодическую проверку и прочистку дымоходов и вентиляционных каналов</t>
  </si>
  <si>
    <t>проведения работ по оценке соответствия лифтов при эксплуатации</t>
  </si>
  <si>
    <t>График</t>
  </si>
  <si>
    <t>15/44</t>
  </si>
  <si>
    <t>1-й Индустр-й пер-к</t>
  </si>
  <si>
    <t xml:space="preserve"> 1 / 6</t>
  </si>
  <si>
    <t>3к.2</t>
  </si>
  <si>
    <t xml:space="preserve">Октябрьская </t>
  </si>
  <si>
    <t xml:space="preserve"> 10 / 13</t>
  </si>
  <si>
    <t>42/18</t>
  </si>
  <si>
    <t>подъездов</t>
  </si>
  <si>
    <t>Год</t>
  </si>
  <si>
    <t>График косметического ремонта подъездов жилых домов.</t>
  </si>
  <si>
    <t>косметического ремонта поъездов жилых домов по ООО "ЖЭУ №10"</t>
  </si>
  <si>
    <t>График 1А</t>
  </si>
  <si>
    <t>График 1Б</t>
  </si>
  <si>
    <t>График 2</t>
  </si>
  <si>
    <t>График 3</t>
  </si>
  <si>
    <t>График 4</t>
  </si>
  <si>
    <t>График 5</t>
  </si>
  <si>
    <t>График 6А</t>
  </si>
  <si>
    <t xml:space="preserve"> профилактического осмотра вентиляционных каналов и шахт  по ООО "ЖЭУ №10"  </t>
  </si>
  <si>
    <t xml:space="preserve">профилактического осмотра ВРУ, вводных и этажных шкафов по ООО "ЖЭУ №10" </t>
  </si>
  <si>
    <t>Подготовка бойлерных установок ,шт</t>
  </si>
  <si>
    <t>Промывка и опрессовка системы ц/отопления, дом</t>
  </si>
  <si>
    <t>Подготовка эл. узлов, шт.</t>
  </si>
  <si>
    <t>ИТП на отопление ,шт</t>
  </si>
  <si>
    <t xml:space="preserve">                                                            Замена труб, п.м.</t>
  </si>
  <si>
    <t>Ремонт вентилей ,задвижек, шт</t>
  </si>
  <si>
    <t>Замена вентилей, задвижек, шт.</t>
  </si>
  <si>
    <t xml:space="preserve">Ремонт эл. обор. </t>
  </si>
  <si>
    <t>Ремонт кровли, м2.</t>
  </si>
  <si>
    <t>Ремонт чердачных помещений, м2.</t>
  </si>
  <si>
    <t>Ремонт цоколя, м2.</t>
  </si>
  <si>
    <t>Ремонт межпанельных швов, м</t>
  </si>
  <si>
    <t>Остекление лестн. клеток, м2</t>
  </si>
  <si>
    <t>Ремонт входных дверей, шт.</t>
  </si>
  <si>
    <t>Ремонт водосточных труб, м.</t>
  </si>
  <si>
    <t xml:space="preserve">в т.ч. </t>
  </si>
  <si>
    <t>Всего,м/п</t>
  </si>
  <si>
    <t>Отопление</t>
  </si>
  <si>
    <t>ГВС</t>
  </si>
  <si>
    <t>ХВС</t>
  </si>
  <si>
    <t>КНС 100мм</t>
  </si>
  <si>
    <t>Эл. щитов, шт.</t>
  </si>
  <si>
    <t>Ввод.-распр. устройств, шт.</t>
  </si>
  <si>
    <t>В с е г о, п.м.</t>
  </si>
  <si>
    <t>Верхний розлив, п.м.</t>
  </si>
  <si>
    <t>Нижний розлив, п.м.</t>
  </si>
  <si>
    <t>Стояков, п.м.</t>
  </si>
  <si>
    <t>Подающ.магистр.,п.м.,д=50мм</t>
  </si>
  <si>
    <t>Циркуляц.магистр.,п.м.,д=20мм</t>
  </si>
  <si>
    <t>Стояки, п.м.,д=25мм</t>
  </si>
  <si>
    <t>Стояки п/сушит.,п.м.</t>
  </si>
  <si>
    <t>Подающ.магистр.,п.м.,д=76мм</t>
  </si>
  <si>
    <t>+</t>
  </si>
  <si>
    <t>-</t>
  </si>
  <si>
    <t>Вид работ</t>
  </si>
  <si>
    <t>Ед.</t>
  </si>
  <si>
    <t>План текущего</t>
  </si>
  <si>
    <t>Примечание</t>
  </si>
  <si>
    <t>изм.</t>
  </si>
  <si>
    <t>ремонта</t>
  </si>
  <si>
    <t>Готовность жилых домов (паспорт готовности)</t>
  </si>
  <si>
    <t>Подготовка бойлерных установок</t>
  </si>
  <si>
    <t>шт.</t>
  </si>
  <si>
    <t>(ИТП на ГВС)</t>
  </si>
  <si>
    <t>Подготовка элеваторных узлов</t>
  </si>
  <si>
    <t xml:space="preserve"> - ИТП на отопление</t>
  </si>
  <si>
    <t xml:space="preserve"> - отопления</t>
  </si>
  <si>
    <t>п.м.</t>
  </si>
  <si>
    <t xml:space="preserve"> - горячего водоснабжения</t>
  </si>
  <si>
    <t xml:space="preserve"> - холодного водоснабжения</t>
  </si>
  <si>
    <t xml:space="preserve"> - канализации</t>
  </si>
  <si>
    <t>Ремонт электрооборудования</t>
  </si>
  <si>
    <t xml:space="preserve"> - эл. щитов</t>
  </si>
  <si>
    <t xml:space="preserve"> - вводо-распределительных устройств</t>
  </si>
  <si>
    <t>Подготовка домов с АОГВ</t>
  </si>
  <si>
    <t>Подготовка домов с печами</t>
  </si>
  <si>
    <t>м2</t>
  </si>
  <si>
    <t>Ремонт чердачных помещений</t>
  </si>
  <si>
    <t>Ремонт цоколей</t>
  </si>
  <si>
    <t>Ремонт межпанельных швов</t>
  </si>
  <si>
    <t>Остекление лестничных клеток</t>
  </si>
  <si>
    <t>Ремонт входных дверей</t>
  </si>
  <si>
    <t>Ремонт водосточных труб</t>
  </si>
  <si>
    <t>Ремонт покрытий дворовых территорий</t>
  </si>
  <si>
    <t>отопления</t>
  </si>
  <si>
    <t>Промывка и опрессовка систем центрального</t>
  </si>
  <si>
    <t>График профилактического осмотра общедомовых электрических сетей лестничных площадок .</t>
  </si>
  <si>
    <t>График обслуживания внутридомовых газопроводов относящихся к общему имуществу в жилищном</t>
  </si>
  <si>
    <t>фонде.</t>
  </si>
  <si>
    <t>16к.1</t>
  </si>
  <si>
    <t>Подготовка домов с АОГВ,дом</t>
  </si>
  <si>
    <t>Подготовка домов с печами,дом</t>
  </si>
  <si>
    <t xml:space="preserve">        В т.ч.</t>
  </si>
  <si>
    <t xml:space="preserve">             В т.ч.</t>
  </si>
  <si>
    <t xml:space="preserve">   В т.ч.</t>
  </si>
  <si>
    <t>Энгельса, д.16</t>
  </si>
  <si>
    <t>Энгельса, д.22а</t>
  </si>
  <si>
    <t>Энгельса, д.27</t>
  </si>
  <si>
    <t>Энгельса, д.29</t>
  </si>
  <si>
    <t>Энгельса, д.41/8</t>
  </si>
  <si>
    <t>ул.Карла Маркса д.1/6</t>
  </si>
  <si>
    <t>ул.Октябрьская д.10/13</t>
  </si>
  <si>
    <t>График 6Б</t>
  </si>
  <si>
    <t xml:space="preserve">Бронная, д.2 </t>
  </si>
  <si>
    <t>Бронная, д.2к.1</t>
  </si>
  <si>
    <t>Бронная, д.4</t>
  </si>
  <si>
    <t>Бронная, д.7</t>
  </si>
  <si>
    <t>Бронная, д.11/37</t>
  </si>
  <si>
    <t>Бронная, д.12</t>
  </si>
  <si>
    <t>Бронная , д.13</t>
  </si>
  <si>
    <t>Бронная, д.15/44</t>
  </si>
  <si>
    <t>Бронная, д.17</t>
  </si>
  <si>
    <t>Бронная, д.18</t>
  </si>
  <si>
    <t>Бронная, д.19</t>
  </si>
  <si>
    <t>Бронная, д.19а</t>
  </si>
  <si>
    <t>Бронная, д.20</t>
  </si>
  <si>
    <t>Бронная, д.21</t>
  </si>
  <si>
    <t>Бронная, д.21а</t>
  </si>
  <si>
    <t>Бронная, д.24</t>
  </si>
  <si>
    <t>Дачная, д.1а</t>
  </si>
  <si>
    <t>Дачная, д12к.1</t>
  </si>
  <si>
    <t xml:space="preserve">Дачная, д.16 </t>
  </si>
  <si>
    <t xml:space="preserve">Дачная, д16к.1 </t>
  </si>
  <si>
    <t>Дачная, д.18</t>
  </si>
  <si>
    <t>Дачная, д.24</t>
  </si>
  <si>
    <t>Дачная, д.26</t>
  </si>
  <si>
    <t>Карла Маркса, д.1/6</t>
  </si>
  <si>
    <t>Карла Маркса, д.3</t>
  </si>
  <si>
    <t>Карла Маркса, д.3к.2</t>
  </si>
  <si>
    <t>Карла Маркса, д.4</t>
  </si>
  <si>
    <t>Карла Маркса, д.12</t>
  </si>
  <si>
    <t>Культуры, д.2/12</t>
  </si>
  <si>
    <t>Культуры, д.3</t>
  </si>
  <si>
    <t>Культуры, д.4</t>
  </si>
  <si>
    <t>Культуры, д.6</t>
  </si>
  <si>
    <t>Магистральная, д.13к.1</t>
  </si>
  <si>
    <t>Магистральная, д.13к.2</t>
  </si>
  <si>
    <t>Магистральная, д.14</t>
  </si>
  <si>
    <t>Магистральная, д.14к.1</t>
  </si>
  <si>
    <t>Магистральная, д.16к.1</t>
  </si>
  <si>
    <t>Магистральная, д.18</t>
  </si>
  <si>
    <t>Магистральная, д.18к.1</t>
  </si>
  <si>
    <t>Магистральная, д.21</t>
  </si>
  <si>
    <t>Молодёжная, д.10/25</t>
  </si>
  <si>
    <t>Молодёжная, д.11к.1</t>
  </si>
  <si>
    <t>Новикова-Прибоя, д.12</t>
  </si>
  <si>
    <t>Новикова-Прибоя, д.14</t>
  </si>
  <si>
    <t>Новикова-Прибоя, д.16</t>
  </si>
  <si>
    <t>Новикова-Прибоя, д.20</t>
  </si>
  <si>
    <t>Новикова-Прибоя, д.22</t>
  </si>
  <si>
    <t>Новикова-Прибоя, д.24</t>
  </si>
  <si>
    <t>Новикова-Прибоя, д.26</t>
  </si>
  <si>
    <t>Октябрьская, д.10/13</t>
  </si>
  <si>
    <t>Октябрьская, д.36</t>
  </si>
  <si>
    <t>Октябрьская, д.42/18</t>
  </si>
  <si>
    <t>Октябрьская, д.45</t>
  </si>
  <si>
    <t>Октябрьская, д.47</t>
  </si>
  <si>
    <t>Октябрьская, д.48/16</t>
  </si>
  <si>
    <t>Октябрьская, д.49</t>
  </si>
  <si>
    <t>Октябрьская, д.51/8</t>
  </si>
  <si>
    <t>Октябрьская, д.53</t>
  </si>
  <si>
    <t>Октябрьская, д.54</t>
  </si>
  <si>
    <t>Октябрьская, д.55</t>
  </si>
  <si>
    <t>Октябрьская, д.57</t>
  </si>
  <si>
    <t>Октябрьская, д.58к.1</t>
  </si>
  <si>
    <t>Октябрьская, д.60к.1</t>
  </si>
  <si>
    <t>Октябрьская, д.64/22</t>
  </si>
  <si>
    <t>Пирогова, д.3</t>
  </si>
  <si>
    <t>Пирогова, д.5</t>
  </si>
  <si>
    <t>Пирогова, д.7</t>
  </si>
  <si>
    <t>Пирогова, д.9</t>
  </si>
  <si>
    <t>Пирогова, д.13</t>
  </si>
  <si>
    <t>Пирогова, д.15</t>
  </si>
  <si>
    <t>Пирогова, д.17</t>
  </si>
  <si>
    <t>1Й Индустриал.пер-к, д.16</t>
  </si>
  <si>
    <t>Бронная д.2</t>
  </si>
  <si>
    <t>Бронная д.2к.1</t>
  </si>
  <si>
    <t>Бронная д.4</t>
  </si>
  <si>
    <t>Бронная д.7</t>
  </si>
  <si>
    <t>Бронная д.11/37</t>
  </si>
  <si>
    <t>Бронная д.13</t>
  </si>
  <si>
    <t>Бронная д.15/44</t>
  </si>
  <si>
    <t>Дачная д.12к.1</t>
  </si>
  <si>
    <t>Магистральная д.14</t>
  </si>
  <si>
    <t>Магистральная д.14к.1</t>
  </si>
  <si>
    <t>Магистральная д.16к.1</t>
  </si>
  <si>
    <t>Магистральная д.18</t>
  </si>
  <si>
    <t>Магистральная д.18к.1</t>
  </si>
  <si>
    <t>Магистральная д.21</t>
  </si>
  <si>
    <t>Октябрьская д.55</t>
  </si>
  <si>
    <t>Октябрьская д.58к.1</t>
  </si>
  <si>
    <t>Октябрьская д.60к.1</t>
  </si>
  <si>
    <t>Пирогова д.3</t>
  </si>
  <si>
    <t>Октябрьская д.64/22</t>
  </si>
  <si>
    <t>Дачная д.16к.1</t>
  </si>
  <si>
    <t>1Й Индустриал.пер. д.16</t>
  </si>
  <si>
    <t>Карла Маркса д.1/6</t>
  </si>
  <si>
    <t>Карла Маркса д.3</t>
  </si>
  <si>
    <t>Карла Маркса д.3к.2</t>
  </si>
  <si>
    <t>Карла Маркса д.4</t>
  </si>
  <si>
    <t>Новикова-Прибоя д.20</t>
  </si>
  <si>
    <t>Октябрьская д.51/8</t>
  </si>
  <si>
    <t>Октябрьская д.48/16</t>
  </si>
  <si>
    <t>Октябрьская д.42/18</t>
  </si>
  <si>
    <t>Октябрьская д.36</t>
  </si>
  <si>
    <t>Магистральная д.13к.1</t>
  </si>
  <si>
    <t>Магистральная д.13к.2</t>
  </si>
  <si>
    <t>Октябрьская д.45</t>
  </si>
  <si>
    <t>Октябрьская д.47</t>
  </si>
  <si>
    <t>Пирогова д.5</t>
  </si>
  <si>
    <t>Пирогова д.7</t>
  </si>
  <si>
    <t>Пирогова д.13</t>
  </si>
  <si>
    <t>Пирогова д.9</t>
  </si>
  <si>
    <t>Энгельса д.16</t>
  </si>
  <si>
    <t>Энгельса д.22а</t>
  </si>
  <si>
    <t>Энгельса д.41/8</t>
  </si>
  <si>
    <t>Директор ООО ИЦ "Техлифт"</t>
  </si>
  <si>
    <t>ул.Энгельса д.22</t>
  </si>
  <si>
    <t>Энгельса, д.22</t>
  </si>
  <si>
    <t>Энгельса д.22</t>
  </si>
  <si>
    <t xml:space="preserve"> -</t>
  </si>
  <si>
    <t xml:space="preserve">              АДРЕС</t>
  </si>
  <si>
    <t xml:space="preserve">Бронная , д2 </t>
  </si>
  <si>
    <t>Бронная , д2к.1</t>
  </si>
  <si>
    <t>Бронная , д4</t>
  </si>
  <si>
    <t>Бронная , д7</t>
  </si>
  <si>
    <t>Бронная , д11/37</t>
  </si>
  <si>
    <t>Бронная , д12</t>
  </si>
  <si>
    <t>Бронная , д13</t>
  </si>
  <si>
    <t>Бронная , д15/44</t>
  </si>
  <si>
    <t>Бронная , д17</t>
  </si>
  <si>
    <t>Бронная , д18</t>
  </si>
  <si>
    <t>Бронная , д19</t>
  </si>
  <si>
    <t>Бронная , д19а</t>
  </si>
  <si>
    <t>Бронная , д20</t>
  </si>
  <si>
    <t>Бронная , д21</t>
  </si>
  <si>
    <t>Бронная , д21а</t>
  </si>
  <si>
    <t>Бронная , д24</t>
  </si>
  <si>
    <t>Дачная , д1а</t>
  </si>
  <si>
    <t>Дачная , д12к.1</t>
  </si>
  <si>
    <t>Дачная , д16</t>
  </si>
  <si>
    <t xml:space="preserve">Дачная , д16к.1 </t>
  </si>
  <si>
    <t>Дачная , д18</t>
  </si>
  <si>
    <t>Дачная , д24</t>
  </si>
  <si>
    <t>Дачная , д26</t>
  </si>
  <si>
    <t>1Й Инд. п-к, д16</t>
  </si>
  <si>
    <t>К.Маркса 1/6</t>
  </si>
  <si>
    <t>К.Маркса 3</t>
  </si>
  <si>
    <t>К.Маркса 3к.2</t>
  </si>
  <si>
    <t>К.Маркса 4</t>
  </si>
  <si>
    <t>К.Маркса 12</t>
  </si>
  <si>
    <t>Культуры, д2/12</t>
  </si>
  <si>
    <t>Культуры, д3</t>
  </si>
  <si>
    <t>Культуры, д4</t>
  </si>
  <si>
    <t>Культуры, д6</t>
  </si>
  <si>
    <t>Магистр., д13к.1</t>
  </si>
  <si>
    <t>Магистр., д13к.2</t>
  </si>
  <si>
    <t>Магистр., д14</t>
  </si>
  <si>
    <t>Магистр., д14к.1</t>
  </si>
  <si>
    <t>Магистр., д16к.1</t>
  </si>
  <si>
    <t>Магистр., д18</t>
  </si>
  <si>
    <t>Магистр., д18к.1</t>
  </si>
  <si>
    <t>Магистр., д21</t>
  </si>
  <si>
    <t>Молод., д10/25</t>
  </si>
  <si>
    <t>Молод., д11к.1</t>
  </si>
  <si>
    <t>Н.-Прибоя, д12</t>
  </si>
  <si>
    <t>Н.-Прибоя, д14</t>
  </si>
  <si>
    <t>Н.-Прибоя, д16</t>
  </si>
  <si>
    <t>Н.-Прибоя, д20</t>
  </si>
  <si>
    <t>Н.-Прибоя, д22</t>
  </si>
  <si>
    <t>Н.-Прибоя, д24</t>
  </si>
  <si>
    <t>Н.-Прибоя, д26</t>
  </si>
  <si>
    <t>Октябр., д.10/13</t>
  </si>
  <si>
    <t>Октябр., д.36</t>
  </si>
  <si>
    <t>Октябр., д.42/18</t>
  </si>
  <si>
    <t>Октябр., д.45</t>
  </si>
  <si>
    <t>Октябр., д.47</t>
  </si>
  <si>
    <t>Октябр., д.48/16</t>
  </si>
  <si>
    <t>Октябр., д.49</t>
  </si>
  <si>
    <t>Октябр., д.51/8</t>
  </si>
  <si>
    <t>Октябр., д.53</t>
  </si>
  <si>
    <t>Октябр., д.54</t>
  </si>
  <si>
    <t>Октябр., д.55</t>
  </si>
  <si>
    <t>Октябр., д.57</t>
  </si>
  <si>
    <t>Октябр., д.58к.1</t>
  </si>
  <si>
    <t>Октябр., д.59/1</t>
  </si>
  <si>
    <t>Октябр., д.60к.1</t>
  </si>
  <si>
    <t>Октябр., д.64/22</t>
  </si>
  <si>
    <t>Пирогова, д3</t>
  </si>
  <si>
    <t>Пирогова, д5</t>
  </si>
  <si>
    <t>Пирогова, д7</t>
  </si>
  <si>
    <t>Пирогова, д9</t>
  </si>
  <si>
    <t>Пирогова, д13</t>
  </si>
  <si>
    <t>Пирогова, д15</t>
  </si>
  <si>
    <t>Пирогова, д17</t>
  </si>
  <si>
    <t>Всего:</t>
  </si>
  <si>
    <t xml:space="preserve">Норма времени осмотра 1000м2 кровли -3ч/ч </t>
  </si>
  <si>
    <t>Норма времени осмотра 1000м2 кровли -3ч/ч</t>
  </si>
  <si>
    <t>Директор ООО "ЖЭУ №10"</t>
  </si>
  <si>
    <t>Директор  ООО "ЖЭУ №10"</t>
  </si>
  <si>
    <t xml:space="preserve">Директор ООО   ЖЭУ №10______________/М.П. Луценко/                                         </t>
  </si>
  <si>
    <t xml:space="preserve">     Директор  ООО "ЖЭУ №10"</t>
  </si>
  <si>
    <t xml:space="preserve">    Директор  ООО "ЖЭУ №10"</t>
  </si>
  <si>
    <t xml:space="preserve">   Директор  ООО "ЖЭУ №10"</t>
  </si>
  <si>
    <t>5к.1</t>
  </si>
  <si>
    <t>24к.2</t>
  </si>
  <si>
    <t>не реже 3 раз в год</t>
  </si>
  <si>
    <t>ул.Дачная д.5к.1</t>
  </si>
  <si>
    <t>ул.Новикова-Прибоя д.24к.2</t>
  </si>
  <si>
    <t>ул.Октябрьская д.60</t>
  </si>
  <si>
    <t>ул.Энгельса д.14</t>
  </si>
  <si>
    <t>Дачная, д.5к.1</t>
  </si>
  <si>
    <t>Новикова-Прибоя, д.24 к.2</t>
  </si>
  <si>
    <t>Октябрьская, д.60</t>
  </si>
  <si>
    <t>Энгельса, д.14</t>
  </si>
  <si>
    <t>Энгельса д.14</t>
  </si>
  <si>
    <t>Молодежная 11к.1</t>
  </si>
  <si>
    <t>Норма времени осмотра сетей отопления в отоп. период 1000м2 подвалов (чердаков - верхний розлив-4ч/ч)</t>
  </si>
  <si>
    <t xml:space="preserve"> Норма времени осмотра  вент.каналов и шахт многоэтажных зданий на 1000м2 жилой площади-4ч/ч</t>
  </si>
  <si>
    <t>Дачная , д5к.1</t>
  </si>
  <si>
    <t>Н.-Прибоя, д24 к.2</t>
  </si>
  <si>
    <t>12к.1</t>
  </si>
  <si>
    <t>13к.1</t>
  </si>
  <si>
    <t>13к.2</t>
  </si>
  <si>
    <t>14к.1</t>
  </si>
  <si>
    <t xml:space="preserve"> 10/25</t>
  </si>
  <si>
    <t>18к.1</t>
  </si>
  <si>
    <t>11к.1</t>
  </si>
  <si>
    <t>58к.1</t>
  </si>
  <si>
    <t>60к.1</t>
  </si>
  <si>
    <t xml:space="preserve"> 2к.1</t>
  </si>
  <si>
    <t xml:space="preserve"> 16к.1</t>
  </si>
  <si>
    <t>2к.1</t>
  </si>
  <si>
    <t xml:space="preserve"> 11к.1</t>
  </si>
  <si>
    <t>25 лифтов</t>
  </si>
  <si>
    <t>__________________ А.П.Банин</t>
  </si>
  <si>
    <t>Примечание: Выполнение данного графика может корректироваться наличием денежных средств</t>
  </si>
  <si>
    <t xml:space="preserve">                    на лицевом счёте дома.</t>
  </si>
  <si>
    <t>Октябр., д.60</t>
  </si>
  <si>
    <t>Октябр., д.25</t>
  </si>
  <si>
    <t>Приложение №1</t>
  </si>
  <si>
    <t>Приложение№2</t>
  </si>
  <si>
    <t xml:space="preserve"> 10/13</t>
  </si>
  <si>
    <t xml:space="preserve"> 11/37</t>
  </si>
  <si>
    <t>Индустриальный пер.</t>
  </si>
  <si>
    <t xml:space="preserve">К.Маркса </t>
  </si>
  <si>
    <t>К.Маркса</t>
  </si>
  <si>
    <t xml:space="preserve"> 1/6</t>
  </si>
  <si>
    <t xml:space="preserve"> 2/12</t>
  </si>
  <si>
    <t xml:space="preserve"> 5к.1</t>
  </si>
  <si>
    <t xml:space="preserve"> 42/18</t>
  </si>
  <si>
    <t>__________________  В.Н.Иванов</t>
  </si>
  <si>
    <t>ул.Октябрьская д.25</t>
  </si>
  <si>
    <t>Октябрьская, д.25</t>
  </si>
  <si>
    <t>Октябрьская д.25</t>
  </si>
  <si>
    <t>Мероприятия</t>
  </si>
  <si>
    <t xml:space="preserve">по подготовке жилищного фонда </t>
  </si>
  <si>
    <t>Мероприятия по подготовке жилищного фонда управляющей</t>
  </si>
  <si>
    <t>управляющей организацией  ООО "ЖЭУ№10"</t>
  </si>
  <si>
    <t xml:space="preserve"> организацией  ООО "ЖЭУ№10"</t>
  </si>
  <si>
    <t>Мероприятия по подготовке жилищного фонда управляющей организацией к отопительному сезону 2018-2019гг</t>
  </si>
  <si>
    <t xml:space="preserve"> ООО "ЖЭУ №10" (общий).</t>
  </si>
  <si>
    <t>ООО "ЖЭУ №10" (по адресам).</t>
  </si>
  <si>
    <t>Ремонт вентканалов и дымоходов</t>
  </si>
  <si>
    <t>мягкой кровли</t>
  </si>
  <si>
    <r>
      <t xml:space="preserve">Замена труб </t>
    </r>
    <r>
      <rPr>
        <b/>
        <sz val="11"/>
        <rFont val="Arial Cyr"/>
        <family val="0"/>
      </rPr>
      <t>всего:</t>
    </r>
  </si>
  <si>
    <r>
      <t xml:space="preserve">Ремонт кровли </t>
    </r>
    <r>
      <rPr>
        <b/>
        <sz val="11"/>
        <rFont val="Arial Cyr"/>
        <family val="0"/>
      </rPr>
      <t>всего:</t>
    </r>
  </si>
  <si>
    <t>жесткой кровли</t>
  </si>
  <si>
    <t>Ремонт кровли, м2.(мягкой и жесткой)</t>
  </si>
  <si>
    <t>Ремонт вентканалов и дымоходов,м2</t>
  </si>
  <si>
    <t>Ремонт и замена вентелей и задвижек</t>
  </si>
  <si>
    <t>Шиферная кровля (и металлическая)</t>
  </si>
  <si>
    <t>в жилищном фонде ООО "ЖЭУ №10" на 2020 год.</t>
  </si>
  <si>
    <t>на 2020 - 2025 годы.</t>
  </si>
  <si>
    <t>к отопительному сезону   2020-2021гг.</t>
  </si>
  <si>
    <t>к отопительному сезону   2020-2021 гг.</t>
  </si>
  <si>
    <t>по ООО "ЖЭУ №10" на 2020 год.</t>
  </si>
  <si>
    <t xml:space="preserve"> на 2020 год.</t>
  </si>
  <si>
    <t>профилактического осмотра кровли по ООО "ЖЭУ №10" на 2020 год.</t>
  </si>
  <si>
    <t>в многоэтажных жилых зданиях по ООО "ЖЭУ №10" на 2020 год.</t>
  </si>
  <si>
    <t>помещениях (чердаках- верхний розлив) по ООО "ЖЭУ №10" на 2020 год.</t>
  </si>
  <si>
    <t>в техподполье многоэтажных жилых зданий по ООО "ЖЭУ №10" на 2020 год.</t>
  </si>
  <si>
    <t xml:space="preserve"> на 2020 год. </t>
  </si>
  <si>
    <t>подпольях, подвалах и чердаках по ООО "ЖЭУ №10" на 2020 год.</t>
  </si>
  <si>
    <t>ООО "ЖЭУ №10" на 2020 год.</t>
  </si>
  <si>
    <t>на 2020 год.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</si>
</sst>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0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b/>
      <i/>
      <sz val="8"/>
      <name val="Arial"/>
      <family val="2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27" xfId="0" applyBorder="1" applyAlignment="1">
      <alignment/>
    </xf>
    <xf numFmtId="0" fontId="0" fillId="0" borderId="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0" xfId="0" applyAlignment="1">
      <alignment/>
    </xf>
    <xf numFmtId="0" fontId="0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4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4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17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5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46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47" xfId="0" applyBorder="1" applyAlignment="1">
      <alignment/>
    </xf>
    <xf numFmtId="0" fontId="0" fillId="0" borderId="33" xfId="0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50" xfId="0" applyFont="1" applyBorder="1" applyAlignment="1">
      <alignment horizontal="right"/>
    </xf>
    <xf numFmtId="0" fontId="1" fillId="0" borderId="50" xfId="0" applyFont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4" xfId="0" applyFont="1" applyFill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0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0" fillId="0" borderId="15" xfId="0" applyBorder="1" applyAlignment="1">
      <alignment horizontal="left"/>
    </xf>
    <xf numFmtId="0" fontId="1" fillId="0" borderId="46" xfId="0" applyFont="1" applyBorder="1" applyAlignment="1">
      <alignment horizontal="right"/>
    </xf>
    <xf numFmtId="0" fontId="0" fillId="0" borderId="45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1" fillId="0" borderId="34" xfId="0" applyFont="1" applyBorder="1" applyAlignment="1">
      <alignment horizontal="right"/>
    </xf>
    <xf numFmtId="0" fontId="0" fillId="0" borderId="26" xfId="0" applyFont="1" applyBorder="1" applyAlignment="1">
      <alignment horizontal="center" vertical="top" wrapText="1"/>
    </xf>
    <xf numFmtId="0" fontId="0" fillId="0" borderId="50" xfId="0" applyFont="1" applyBorder="1" applyAlignment="1">
      <alignment horizontal="center" textRotation="90" wrapText="1"/>
    </xf>
    <xf numFmtId="0" fontId="0" fillId="0" borderId="28" xfId="0" applyFont="1" applyBorder="1" applyAlignment="1">
      <alignment horizontal="center" textRotation="90" wrapText="1"/>
    </xf>
    <xf numFmtId="0" fontId="0" fillId="0" borderId="29" xfId="0" applyFont="1" applyBorder="1" applyAlignment="1">
      <alignment horizontal="center" textRotation="90" wrapText="1"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0" fillId="0" borderId="6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3" xfId="0" applyFont="1" applyBorder="1" applyAlignment="1">
      <alignment vertical="top" wrapText="1"/>
    </xf>
    <xf numFmtId="0" fontId="0" fillId="0" borderId="2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4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9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66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1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16" fontId="0" fillId="0" borderId="15" xfId="0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19" xfId="0" applyFont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top" wrapText="1"/>
    </xf>
    <xf numFmtId="1" fontId="1" fillId="0" borderId="57" xfId="0" applyNumberFormat="1" applyFont="1" applyFill="1" applyBorder="1" applyAlignment="1">
      <alignment horizontal="center" vertical="top" wrapText="1"/>
    </xf>
    <xf numFmtId="0" fontId="0" fillId="0" borderId="5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" xfId="0" applyFont="1" applyBorder="1" applyAlignment="1">
      <alignment vertical="top" wrapText="1"/>
    </xf>
    <xf numFmtId="0" fontId="0" fillId="0" borderId="59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0" fillId="0" borderId="63" xfId="0" applyFont="1" applyFill="1" applyBorder="1" applyAlignment="1">
      <alignment vertical="top" wrapText="1"/>
    </xf>
    <xf numFmtId="0" fontId="0" fillId="0" borderId="7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0" fillId="0" borderId="52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8" xfId="0" applyFill="1" applyBorder="1" applyAlignment="1">
      <alignment/>
    </xf>
    <xf numFmtId="2" fontId="0" fillId="0" borderId="48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72" xfId="0" applyBorder="1" applyAlignment="1">
      <alignment/>
    </xf>
    <xf numFmtId="0" fontId="0" fillId="0" borderId="21" xfId="0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0" fontId="1" fillId="0" borderId="5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2" fontId="0" fillId="0" borderId="28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42" xfId="0" applyFont="1" applyBorder="1" applyAlignment="1">
      <alignment horizontal="right"/>
    </xf>
    <xf numFmtId="0" fontId="0" fillId="0" borderId="42" xfId="0" applyBorder="1" applyAlignment="1">
      <alignment/>
    </xf>
    <xf numFmtId="2" fontId="1" fillId="0" borderId="4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42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1" fillId="0" borderId="71" xfId="0" applyFont="1" applyFill="1" applyBorder="1" applyAlignment="1">
      <alignment horizontal="center" vertical="top" wrapText="1"/>
    </xf>
    <xf numFmtId="0" fontId="0" fillId="0" borderId="71" xfId="0" applyFont="1" applyFill="1" applyBorder="1" applyAlignment="1">
      <alignment horizontal="center" vertical="top" wrapText="1"/>
    </xf>
    <xf numFmtId="0" fontId="0" fillId="0" borderId="50" xfId="0" applyFont="1" applyFill="1" applyBorder="1" applyAlignment="1">
      <alignment horizontal="center" textRotation="90" wrapText="1"/>
    </xf>
    <xf numFmtId="0" fontId="0" fillId="0" borderId="28" xfId="0" applyFont="1" applyFill="1" applyBorder="1" applyAlignment="1">
      <alignment horizontal="center" textRotation="90" wrapText="1"/>
    </xf>
    <xf numFmtId="0" fontId="0" fillId="0" borderId="29" xfId="0" applyFont="1" applyFill="1" applyBorder="1" applyAlignment="1">
      <alignment horizontal="center" textRotation="90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49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72" xfId="0" applyFont="1" applyBorder="1" applyAlignment="1">
      <alignment horizontal="center" vertical="top" wrapText="1"/>
    </xf>
    <xf numFmtId="0" fontId="0" fillId="0" borderId="57" xfId="0" applyFont="1" applyBorder="1" applyAlignment="1">
      <alignment horizontal="center" vertical="top" wrapText="1"/>
    </xf>
    <xf numFmtId="1" fontId="0" fillId="0" borderId="59" xfId="0" applyNumberFormat="1" applyFont="1" applyBorder="1" applyAlignment="1">
      <alignment horizontal="center" vertical="top" wrapText="1"/>
    </xf>
    <xf numFmtId="1" fontId="0" fillId="0" borderId="66" xfId="0" applyNumberFormat="1" applyFont="1" applyBorder="1" applyAlignment="1">
      <alignment horizontal="center" vertical="top" wrapText="1"/>
    </xf>
    <xf numFmtId="1" fontId="0" fillId="0" borderId="67" xfId="0" applyNumberFormat="1" applyFont="1" applyBorder="1" applyAlignment="1">
      <alignment horizontal="center" vertical="top" wrapText="1"/>
    </xf>
    <xf numFmtId="0" fontId="0" fillId="0" borderId="62" xfId="0" applyFont="1" applyBorder="1" applyAlignment="1">
      <alignment horizontal="center"/>
    </xf>
    <xf numFmtId="1" fontId="0" fillId="0" borderId="24" xfId="0" applyNumberFormat="1" applyFont="1" applyBorder="1" applyAlignment="1">
      <alignment horizontal="center" vertical="top" wrapText="1"/>
    </xf>
    <xf numFmtId="0" fontId="0" fillId="0" borderId="52" xfId="0" applyFont="1" applyBorder="1" applyAlignment="1">
      <alignment horizontal="center" vertical="top" wrapText="1"/>
    </xf>
    <xf numFmtId="0" fontId="0" fillId="0" borderId="63" xfId="0" applyFont="1" applyBorder="1" applyAlignment="1">
      <alignment horizontal="center" vertical="top" wrapText="1"/>
    </xf>
    <xf numFmtId="0" fontId="0" fillId="0" borderId="70" xfId="0" applyFont="1" applyBorder="1" applyAlignment="1">
      <alignment horizontal="center" vertical="top" wrapText="1"/>
    </xf>
    <xf numFmtId="1" fontId="0" fillId="0" borderId="26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wrapText="1"/>
    </xf>
    <xf numFmtId="0" fontId="0" fillId="0" borderId="24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1" fontId="0" fillId="0" borderId="47" xfId="0" applyNumberFormat="1" applyFont="1" applyBorder="1" applyAlignment="1">
      <alignment horizontal="center" vertical="top" wrapText="1"/>
    </xf>
    <xf numFmtId="0" fontId="12" fillId="0" borderId="0" xfId="0" applyFont="1" applyFill="1" applyAlignment="1">
      <alignment/>
    </xf>
    <xf numFmtId="2" fontId="0" fillId="0" borderId="22" xfId="0" applyNumberForma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62" xfId="0" applyFont="1" applyFill="1" applyBorder="1" applyAlignment="1">
      <alignment horizontal="center" vertical="top" wrapText="1"/>
    </xf>
    <xf numFmtId="0" fontId="0" fillId="0" borderId="32" xfId="0" applyFont="1" applyBorder="1" applyAlignment="1">
      <alignment horizontal="center" textRotation="90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57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49" xfId="0" applyNumberFormat="1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62" xfId="0" applyNumberFormat="1" applyFont="1" applyBorder="1" applyAlignment="1">
      <alignment horizontal="center" vertical="top" wrapText="1"/>
    </xf>
    <xf numFmtId="0" fontId="0" fillId="0" borderId="62" xfId="0" applyNumberFormat="1" applyFont="1" applyBorder="1" applyAlignment="1">
      <alignment horizontal="center"/>
    </xf>
    <xf numFmtId="0" fontId="0" fillId="0" borderId="73" xfId="0" applyFont="1" applyBorder="1" applyAlignment="1">
      <alignment horizontal="center" vertical="top" wrapText="1"/>
    </xf>
    <xf numFmtId="0" fontId="0" fillId="0" borderId="73" xfId="0" applyFont="1" applyBorder="1" applyAlignment="1">
      <alignment horizontal="center" wrapText="1"/>
    </xf>
    <xf numFmtId="0" fontId="0" fillId="0" borderId="73" xfId="0" applyNumberFormat="1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16" fontId="0" fillId="0" borderId="21" xfId="0" applyNumberForma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3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3" xfId="0" applyFill="1" applyBorder="1" applyAlignment="1">
      <alignment/>
    </xf>
    <xf numFmtId="0" fontId="0" fillId="0" borderId="63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9" xfId="0" applyFill="1" applyBorder="1" applyAlignment="1">
      <alignment/>
    </xf>
    <xf numFmtId="0" fontId="0" fillId="0" borderId="49" xfId="0" applyFill="1" applyBorder="1" applyAlignment="1">
      <alignment horizontal="center"/>
    </xf>
    <xf numFmtId="0" fontId="0" fillId="0" borderId="66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1" fillId="0" borderId="34" xfId="0" applyFont="1" applyFill="1" applyBorder="1" applyAlignment="1">
      <alignment horizontal="right"/>
    </xf>
    <xf numFmtId="0" fontId="0" fillId="0" borderId="6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42" xfId="0" applyFont="1" applyFill="1" applyBorder="1" applyAlignment="1">
      <alignment horizontal="center"/>
    </xf>
    <xf numFmtId="1" fontId="0" fillId="0" borderId="48" xfId="0" applyNumberFormat="1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0" xfId="0" applyBorder="1" applyAlignment="1">
      <alignment/>
    </xf>
    <xf numFmtId="17" fontId="0" fillId="0" borderId="45" xfId="0" applyNumberFormat="1" applyBorder="1" applyAlignment="1">
      <alignment horizontal="center"/>
    </xf>
    <xf numFmtId="17" fontId="0" fillId="0" borderId="21" xfId="0" applyNumberFormat="1" applyBorder="1" applyAlignment="1">
      <alignment horizontal="center"/>
    </xf>
    <xf numFmtId="0" fontId="0" fillId="0" borderId="57" xfId="0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" fontId="0" fillId="0" borderId="53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72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16" fontId="0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1" fontId="0" fillId="0" borderId="46" xfId="0" applyNumberFormat="1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0" fillId="0" borderId="47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72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0" fillId="0" borderId="63" xfId="0" applyFont="1" applyBorder="1" applyAlignment="1">
      <alignment horizontal="left"/>
    </xf>
    <xf numFmtId="0" fontId="10" fillId="0" borderId="34" xfId="0" applyFont="1" applyBorder="1" applyAlignment="1">
      <alignment/>
    </xf>
    <xf numFmtId="0" fontId="10" fillId="0" borderId="72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62" xfId="0" applyFont="1" applyBorder="1" applyAlignment="1">
      <alignment/>
    </xf>
    <xf numFmtId="0" fontId="10" fillId="0" borderId="26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15" applyAlignment="1">
      <alignment/>
    </xf>
    <xf numFmtId="0" fontId="6" fillId="0" borderId="0" xfId="15" applyAlignment="1">
      <alignment horizontal="left"/>
    </xf>
    <xf numFmtId="0" fontId="6" fillId="0" borderId="0" xfId="15" applyFont="1" applyAlignment="1">
      <alignment/>
    </xf>
    <xf numFmtId="0" fontId="0" fillId="0" borderId="0" xfId="0" applyAlignment="1">
      <alignment horizontal="left"/>
    </xf>
    <xf numFmtId="0" fontId="6" fillId="0" borderId="0" xfId="15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63" xfId="0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5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5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7" xfId="0" applyFont="1" applyBorder="1" applyAlignment="1">
      <alignment/>
    </xf>
    <xf numFmtId="0" fontId="6" fillId="0" borderId="0" xfId="15" applyAlignment="1">
      <alignment horizontal="center"/>
    </xf>
    <xf numFmtId="0" fontId="0" fillId="0" borderId="10" xfId="0" applyFont="1" applyBorder="1" applyAlignment="1">
      <alignment horizontal="center" textRotation="90" wrapText="1"/>
    </xf>
    <xf numFmtId="0" fontId="0" fillId="0" borderId="3" xfId="0" applyFont="1" applyBorder="1" applyAlignment="1">
      <alignment horizontal="center" textRotation="90" wrapText="1"/>
    </xf>
    <xf numFmtId="0" fontId="0" fillId="0" borderId="22" xfId="0" applyFont="1" applyBorder="1" applyAlignment="1">
      <alignment horizontal="center" textRotation="90" wrapText="1"/>
    </xf>
    <xf numFmtId="0" fontId="0" fillId="0" borderId="54" xfId="0" applyFont="1" applyFill="1" applyBorder="1" applyAlignment="1">
      <alignment horizontal="center" textRotation="90" wrapText="1"/>
    </xf>
    <xf numFmtId="0" fontId="0" fillId="0" borderId="55" xfId="0" applyFont="1" applyFill="1" applyBorder="1" applyAlignment="1">
      <alignment horizontal="center" textRotation="90" wrapText="1"/>
    </xf>
    <xf numFmtId="0" fontId="0" fillId="0" borderId="49" xfId="0" applyFont="1" applyBorder="1" applyAlignment="1">
      <alignment horizontal="center" vertical="top" wrapText="1"/>
    </xf>
    <xf numFmtId="0" fontId="0" fillId="0" borderId="54" xfId="0" applyFont="1" applyBorder="1" applyAlignment="1">
      <alignment horizontal="center" textRotation="90" wrapText="1"/>
    </xf>
    <xf numFmtId="0" fontId="0" fillId="0" borderId="55" xfId="0" applyFont="1" applyBorder="1" applyAlignment="1">
      <alignment horizontal="center" textRotation="90" wrapText="1"/>
    </xf>
    <xf numFmtId="0" fontId="0" fillId="0" borderId="6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textRotation="90" wrapText="1"/>
    </xf>
    <xf numFmtId="0" fontId="0" fillId="0" borderId="1" xfId="0" applyFont="1" applyBorder="1" applyAlignment="1">
      <alignment horizontal="center" textRotation="90" wrapText="1"/>
    </xf>
    <xf numFmtId="0" fontId="0" fillId="0" borderId="14" xfId="0" applyFont="1" applyBorder="1" applyAlignment="1">
      <alignment horizontal="center" textRotation="90" wrapText="1"/>
    </xf>
    <xf numFmtId="0" fontId="2" fillId="0" borderId="53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0" fillId="0" borderId="10" xfId="0" applyFont="1" applyBorder="1" applyAlignment="1">
      <alignment textRotation="90" wrapText="1"/>
    </xf>
    <xf numFmtId="0" fontId="0" fillId="0" borderId="3" xfId="0" applyFont="1" applyBorder="1" applyAlignment="1">
      <alignment textRotation="90" wrapText="1"/>
    </xf>
    <xf numFmtId="0" fontId="0" fillId="0" borderId="22" xfId="0" applyFont="1" applyBorder="1" applyAlignment="1">
      <alignment textRotation="90" wrapText="1"/>
    </xf>
    <xf numFmtId="0" fontId="0" fillId="0" borderId="21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textRotation="90" wrapText="1"/>
    </xf>
    <xf numFmtId="0" fontId="0" fillId="0" borderId="10" xfId="0" applyFont="1" applyFill="1" applyBorder="1" applyAlignment="1">
      <alignment textRotation="90" wrapText="1"/>
    </xf>
    <xf numFmtId="0" fontId="0" fillId="0" borderId="3" xfId="0" applyFont="1" applyFill="1" applyBorder="1" applyAlignment="1">
      <alignment textRotation="90" wrapText="1"/>
    </xf>
    <xf numFmtId="0" fontId="0" fillId="0" borderId="22" xfId="0" applyFont="1" applyFill="1" applyBorder="1" applyAlignment="1">
      <alignment textRotation="90" wrapText="1"/>
    </xf>
    <xf numFmtId="0" fontId="0" fillId="0" borderId="45" xfId="0" applyFont="1" applyFill="1" applyBorder="1" applyAlignment="1">
      <alignment textRotation="90" wrapText="1"/>
    </xf>
    <xf numFmtId="0" fontId="0" fillId="0" borderId="52" xfId="0" applyFont="1" applyFill="1" applyBorder="1" applyAlignment="1">
      <alignment textRotation="90" wrapText="1"/>
    </xf>
    <xf numFmtId="0" fontId="0" fillId="0" borderId="34" xfId="0" applyFont="1" applyFill="1" applyBorder="1" applyAlignment="1">
      <alignment textRotation="90" wrapText="1"/>
    </xf>
    <xf numFmtId="0" fontId="0" fillId="0" borderId="38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1" fillId="0" borderId="54" xfId="0" applyFont="1" applyFill="1" applyBorder="1" applyAlignment="1">
      <alignment textRotation="90" wrapText="1"/>
    </xf>
    <xf numFmtId="0" fontId="1" fillId="0" borderId="74" xfId="0" applyFont="1" applyFill="1" applyBorder="1" applyAlignment="1">
      <alignment textRotation="90" wrapText="1"/>
    </xf>
    <xf numFmtId="0" fontId="1" fillId="0" borderId="55" xfId="0" applyFont="1" applyFill="1" applyBorder="1" applyAlignment="1">
      <alignment textRotation="90" wrapText="1"/>
    </xf>
    <xf numFmtId="0" fontId="0" fillId="0" borderId="40" xfId="0" applyFont="1" applyFill="1" applyBorder="1" applyAlignment="1">
      <alignment horizontal="center" wrapText="1"/>
    </xf>
    <xf numFmtId="0" fontId="0" fillId="0" borderId="44" xfId="0" applyFont="1" applyFill="1" applyBorder="1" applyAlignment="1">
      <alignment horizontal="center" wrapText="1"/>
    </xf>
    <xf numFmtId="0" fontId="0" fillId="0" borderId="43" xfId="0" applyFont="1" applyFill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4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31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6" fillId="0" borderId="0" xfId="15" applyFont="1" applyAlignment="1">
      <alignment horizontal="center"/>
    </xf>
    <xf numFmtId="0" fontId="0" fillId="0" borderId="4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6" fillId="0" borderId="0" xfId="15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72" xfId="0" applyFont="1" applyFill="1" applyBorder="1" applyAlignment="1">
      <alignment/>
    </xf>
    <xf numFmtId="0" fontId="0" fillId="0" borderId="33" xfId="0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center" vertical="top" wrapText="1"/>
    </xf>
    <xf numFmtId="0" fontId="0" fillId="0" borderId="72" xfId="0" applyFont="1" applyFill="1" applyBorder="1" applyAlignment="1">
      <alignment vertical="top" wrapText="1"/>
    </xf>
    <xf numFmtId="1" fontId="1" fillId="0" borderId="68" xfId="0" applyNumberFormat="1" applyFont="1" applyFill="1" applyBorder="1" applyAlignment="1">
      <alignment horizontal="center" vertical="top" wrapText="1"/>
    </xf>
    <xf numFmtId="0" fontId="0" fillId="0" borderId="68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68" xfId="0" applyFont="1" applyBorder="1" applyAlignment="1">
      <alignment horizontal="center" vertical="top" wrapText="1"/>
    </xf>
    <xf numFmtId="1" fontId="0" fillId="0" borderId="60" xfId="0" applyNumberFormat="1" applyFont="1" applyBorder="1" applyAlignment="1">
      <alignment horizontal="center" vertical="top" wrapText="1"/>
    </xf>
    <xf numFmtId="0" fontId="0" fillId="0" borderId="33" xfId="0" applyFont="1" applyBorder="1" applyAlignment="1">
      <alignment vertical="top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7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0" fillId="0" borderId="65" xfId="0" applyFont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wrapText="1"/>
    </xf>
    <xf numFmtId="0" fontId="13" fillId="0" borderId="71" xfId="0" applyFont="1" applyFill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1" xfId="0" applyFont="1" applyBorder="1" applyAlignment="1">
      <alignment horizontal="center" textRotation="90" wrapText="1"/>
    </xf>
    <xf numFmtId="0" fontId="0" fillId="0" borderId="5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35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/>
    </xf>
    <xf numFmtId="0" fontId="0" fillId="0" borderId="8" xfId="0" applyFont="1" applyBorder="1" applyAlignment="1">
      <alignment horizontal="center" vertical="top" wrapText="1"/>
    </xf>
    <xf numFmtId="0" fontId="0" fillId="0" borderId="61" xfId="0" applyFont="1" applyBorder="1" applyAlignment="1">
      <alignment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2" fillId="0" borderId="65" xfId="0" applyFont="1" applyFill="1" applyBorder="1" applyAlignment="1">
      <alignment horizontal="center" vertical="top" wrapText="1"/>
    </xf>
    <xf numFmtId="0" fontId="2" fillId="0" borderId="73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.7109375" style="19" customWidth="1"/>
    <col min="11" max="11" width="14.7109375" style="0" customWidth="1"/>
  </cols>
  <sheetData>
    <row r="1" spans="1:10" ht="18">
      <c r="A1" s="451" t="s">
        <v>123</v>
      </c>
      <c r="B1" s="451"/>
      <c r="C1" s="451"/>
      <c r="D1" s="451"/>
      <c r="E1" s="451"/>
      <c r="F1" s="451"/>
      <c r="G1" s="451"/>
      <c r="H1" s="451"/>
      <c r="I1" s="451"/>
      <c r="J1" s="451"/>
    </row>
    <row r="2" spans="1:10" ht="18">
      <c r="A2" s="451" t="s">
        <v>125</v>
      </c>
      <c r="B2" s="451"/>
      <c r="C2" s="451"/>
      <c r="D2" s="451"/>
      <c r="E2" s="451"/>
      <c r="F2" s="451"/>
      <c r="G2" s="451"/>
      <c r="H2" s="451"/>
      <c r="I2" s="451"/>
      <c r="J2" s="451"/>
    </row>
    <row r="3" spans="1:10" ht="18">
      <c r="A3" s="451" t="s">
        <v>124</v>
      </c>
      <c r="B3" s="451"/>
      <c r="C3" s="451"/>
      <c r="D3" s="451"/>
      <c r="E3" s="451"/>
      <c r="F3" s="451"/>
      <c r="G3" s="451"/>
      <c r="H3" s="451"/>
      <c r="I3" s="451"/>
      <c r="J3" s="451"/>
    </row>
    <row r="4" spans="1:10" ht="18">
      <c r="A4" s="451" t="s">
        <v>630</v>
      </c>
      <c r="B4" s="451"/>
      <c r="C4" s="451"/>
      <c r="D4" s="451"/>
      <c r="E4" s="451"/>
      <c r="F4" s="451"/>
      <c r="G4" s="451"/>
      <c r="H4" s="451"/>
      <c r="I4" s="451"/>
      <c r="J4" s="451"/>
    </row>
    <row r="7" spans="1:11" ht="12.75">
      <c r="A7" s="19">
        <v>1</v>
      </c>
      <c r="B7" s="450" t="s">
        <v>614</v>
      </c>
      <c r="C7" s="447"/>
      <c r="D7" s="447"/>
      <c r="E7" s="447"/>
      <c r="F7" s="447"/>
      <c r="G7" s="447"/>
      <c r="H7" s="447"/>
      <c r="I7" s="447"/>
      <c r="J7" s="447"/>
      <c r="K7" s="447"/>
    </row>
    <row r="8" spans="2:11" ht="12.75">
      <c r="B8" s="450" t="s">
        <v>615</v>
      </c>
      <c r="C8" s="447"/>
      <c r="D8" s="447"/>
      <c r="E8" s="447"/>
      <c r="F8" s="447"/>
      <c r="G8" s="447"/>
      <c r="H8" s="447"/>
      <c r="I8" s="447"/>
      <c r="J8" s="447"/>
      <c r="K8" s="447"/>
    </row>
    <row r="9" spans="2:11" ht="12.75">
      <c r="B9" s="445"/>
      <c r="C9" s="445"/>
      <c r="D9" s="445"/>
      <c r="E9" s="445"/>
      <c r="F9" s="445"/>
      <c r="G9" s="445"/>
      <c r="H9" s="445"/>
      <c r="I9" s="445"/>
      <c r="J9" s="445"/>
      <c r="K9" s="445"/>
    </row>
    <row r="10" spans="1:11" ht="12.75">
      <c r="A10" s="19">
        <v>2</v>
      </c>
      <c r="B10" s="450" t="s">
        <v>614</v>
      </c>
      <c r="C10" s="447"/>
      <c r="D10" s="447"/>
      <c r="E10" s="447"/>
      <c r="F10" s="447"/>
      <c r="G10" s="447"/>
      <c r="H10" s="447"/>
      <c r="I10" s="447"/>
      <c r="J10" s="447"/>
      <c r="K10" s="447"/>
    </row>
    <row r="11" spans="2:11" ht="12.75">
      <c r="B11" s="450" t="s">
        <v>616</v>
      </c>
      <c r="C11" s="447"/>
      <c r="D11" s="447"/>
      <c r="E11" s="447"/>
      <c r="F11" s="447"/>
      <c r="G11" s="447"/>
      <c r="H11" s="447"/>
      <c r="I11" s="447"/>
      <c r="J11" s="447"/>
      <c r="K11" s="447"/>
    </row>
    <row r="12" spans="2:11" ht="12.75">
      <c r="B12" s="445"/>
      <c r="C12" s="445"/>
      <c r="D12" s="445"/>
      <c r="E12" s="445"/>
      <c r="F12" s="445"/>
      <c r="G12" s="445"/>
      <c r="H12" s="445"/>
      <c r="I12" s="445"/>
      <c r="J12" s="445"/>
      <c r="K12" s="445"/>
    </row>
    <row r="13" spans="1:11" ht="12.75">
      <c r="A13" s="19">
        <v>3</v>
      </c>
      <c r="B13" s="450" t="s">
        <v>341</v>
      </c>
      <c r="C13" s="447"/>
      <c r="D13" s="447"/>
      <c r="E13" s="447"/>
      <c r="F13" s="447"/>
      <c r="G13" s="447"/>
      <c r="H13" s="447"/>
      <c r="I13" s="447"/>
      <c r="J13" s="447"/>
      <c r="K13" s="447"/>
    </row>
    <row r="14" spans="2:11" ht="12.75">
      <c r="B14" s="450" t="s">
        <v>342</v>
      </c>
      <c r="C14" s="447"/>
      <c r="D14" s="447"/>
      <c r="E14" s="447"/>
      <c r="F14" s="447"/>
      <c r="G14" s="447"/>
      <c r="H14" s="447"/>
      <c r="I14" s="447"/>
      <c r="J14" s="447"/>
      <c r="K14" s="447"/>
    </row>
    <row r="15" spans="2:11" ht="12.75">
      <c r="B15" s="445"/>
      <c r="C15" s="445"/>
      <c r="D15" s="445"/>
      <c r="E15" s="445"/>
      <c r="F15" s="445"/>
      <c r="G15" s="445"/>
      <c r="H15" s="445"/>
      <c r="I15" s="445"/>
      <c r="J15" s="445"/>
      <c r="K15" s="445"/>
    </row>
    <row r="16" spans="1:11" ht="12.75">
      <c r="A16" s="19">
        <v>4</v>
      </c>
      <c r="B16" s="447" t="s">
        <v>201</v>
      </c>
      <c r="C16" s="447"/>
      <c r="D16" s="447"/>
      <c r="E16" s="447"/>
      <c r="F16" s="447"/>
      <c r="G16" s="447"/>
      <c r="H16" s="447"/>
      <c r="I16" s="447"/>
      <c r="J16" s="447"/>
      <c r="K16" s="447"/>
    </row>
    <row r="17" spans="2:11" ht="12.75">
      <c r="B17" s="445"/>
      <c r="C17" s="445"/>
      <c r="D17" s="445"/>
      <c r="E17" s="445"/>
      <c r="F17" s="445"/>
      <c r="G17" s="445"/>
      <c r="H17" s="445"/>
      <c r="I17" s="445"/>
      <c r="J17" s="445"/>
      <c r="K17" s="445"/>
    </row>
    <row r="18" spans="1:11" ht="12.75">
      <c r="A18" s="19">
        <v>5</v>
      </c>
      <c r="B18" s="447" t="s">
        <v>234</v>
      </c>
      <c r="C18" s="447"/>
      <c r="D18" s="447"/>
      <c r="E18" s="447"/>
      <c r="F18" s="447"/>
      <c r="G18" s="447"/>
      <c r="H18" s="447"/>
      <c r="I18" s="447"/>
      <c r="J18" s="447"/>
      <c r="K18" s="447"/>
    </row>
    <row r="19" spans="2:11" ht="12.75">
      <c r="B19" s="445"/>
      <c r="C19" s="445"/>
      <c r="D19" s="445"/>
      <c r="E19" s="445"/>
      <c r="F19" s="445"/>
      <c r="G19" s="445"/>
      <c r="H19" s="445"/>
      <c r="I19" s="445"/>
      <c r="J19" s="445"/>
      <c r="K19" s="445"/>
    </row>
    <row r="20" spans="1:11" ht="12.75">
      <c r="A20" s="19">
        <v>6</v>
      </c>
      <c r="B20" s="447" t="s">
        <v>263</v>
      </c>
      <c r="C20" s="447"/>
      <c r="D20" s="447"/>
      <c r="E20" s="447"/>
      <c r="F20" s="447"/>
      <c r="G20" s="447"/>
      <c r="H20" s="447"/>
      <c r="I20" s="447"/>
      <c r="J20" s="447"/>
      <c r="K20" s="447"/>
    </row>
    <row r="21" spans="2:11" ht="12.75">
      <c r="B21" s="445"/>
      <c r="C21" s="445"/>
      <c r="D21" s="445"/>
      <c r="E21" s="445"/>
      <c r="F21" s="445"/>
      <c r="G21" s="445"/>
      <c r="H21" s="445"/>
      <c r="I21" s="445"/>
      <c r="J21" s="445"/>
      <c r="K21" s="445"/>
    </row>
    <row r="22" spans="1:11" ht="12.75">
      <c r="A22" s="19">
        <v>7</v>
      </c>
      <c r="B22" s="446" t="s">
        <v>121</v>
      </c>
      <c r="C22" s="446"/>
      <c r="D22" s="446"/>
      <c r="E22" s="446"/>
      <c r="F22" s="446"/>
      <c r="G22" s="446"/>
      <c r="H22" s="446"/>
      <c r="I22" s="446"/>
      <c r="J22" s="446"/>
      <c r="K22" s="446"/>
    </row>
    <row r="23" spans="2:11" ht="12.75">
      <c r="B23" s="445"/>
      <c r="C23" s="445"/>
      <c r="D23" s="445"/>
      <c r="E23" s="445"/>
      <c r="F23" s="445"/>
      <c r="G23" s="445"/>
      <c r="H23" s="445"/>
      <c r="I23" s="445"/>
      <c r="J23" s="445"/>
      <c r="K23" s="445"/>
    </row>
    <row r="24" spans="1:11" ht="12.75">
      <c r="A24" s="19">
        <v>8</v>
      </c>
      <c r="B24" s="447" t="s">
        <v>142</v>
      </c>
      <c r="C24" s="447"/>
      <c r="D24" s="447"/>
      <c r="E24" s="447"/>
      <c r="F24" s="447"/>
      <c r="G24" s="447"/>
      <c r="H24" s="447"/>
      <c r="I24" s="447"/>
      <c r="J24" s="447"/>
      <c r="K24" s="447"/>
    </row>
    <row r="25" spans="2:11" ht="12.75">
      <c r="B25" s="447" t="s">
        <v>143</v>
      </c>
      <c r="C25" s="447"/>
      <c r="D25" s="447"/>
      <c r="E25" s="447"/>
      <c r="F25" s="447"/>
      <c r="G25" s="447"/>
      <c r="H25" s="447"/>
      <c r="I25" s="447"/>
      <c r="J25" s="447"/>
      <c r="K25" s="447"/>
    </row>
    <row r="26" spans="2:11" ht="12.75">
      <c r="B26" s="449"/>
      <c r="C26" s="449"/>
      <c r="D26" s="449"/>
      <c r="E26" s="449"/>
      <c r="F26" s="449"/>
      <c r="G26" s="449"/>
      <c r="H26" s="449"/>
      <c r="I26" s="449"/>
      <c r="J26" s="449"/>
      <c r="K26" s="449"/>
    </row>
    <row r="27" spans="1:11" ht="12.75">
      <c r="A27" s="19">
        <v>9</v>
      </c>
      <c r="B27" s="446" t="s">
        <v>127</v>
      </c>
      <c r="C27" s="446"/>
      <c r="D27" s="446"/>
      <c r="E27" s="446"/>
      <c r="F27" s="446"/>
      <c r="G27" s="446"/>
      <c r="H27" s="446"/>
      <c r="I27" s="446"/>
      <c r="J27" s="446"/>
      <c r="K27" s="446"/>
    </row>
    <row r="28" spans="2:11" ht="12.75">
      <c r="B28" s="446" t="s">
        <v>128</v>
      </c>
      <c r="C28" s="446"/>
      <c r="D28" s="446"/>
      <c r="E28" s="446"/>
      <c r="F28" s="446"/>
      <c r="G28" s="446"/>
      <c r="H28" s="446"/>
      <c r="I28" s="446"/>
      <c r="J28" s="446"/>
      <c r="K28" s="446"/>
    </row>
    <row r="29" spans="2:11" ht="12.75">
      <c r="B29" s="445"/>
      <c r="C29" s="445"/>
      <c r="D29" s="445"/>
      <c r="E29" s="445"/>
      <c r="F29" s="445"/>
      <c r="G29" s="445"/>
      <c r="H29" s="445"/>
      <c r="I29" s="445"/>
      <c r="J29" s="445"/>
      <c r="K29" s="445"/>
    </row>
    <row r="30" spans="1:11" ht="12.75">
      <c r="A30" s="19">
        <v>10</v>
      </c>
      <c r="B30" s="446" t="s">
        <v>129</v>
      </c>
      <c r="C30" s="446"/>
      <c r="D30" s="446"/>
      <c r="E30" s="446"/>
      <c r="F30" s="446"/>
      <c r="G30" s="446"/>
      <c r="H30" s="446"/>
      <c r="I30" s="446"/>
      <c r="J30" s="446"/>
      <c r="K30" s="446"/>
    </row>
    <row r="31" spans="2:11" ht="12.75">
      <c r="B31" s="446" t="s">
        <v>130</v>
      </c>
      <c r="C31" s="446"/>
      <c r="D31" s="446"/>
      <c r="E31" s="446"/>
      <c r="F31" s="446"/>
      <c r="G31" s="446"/>
      <c r="H31" s="446"/>
      <c r="I31" s="446"/>
      <c r="J31" s="446"/>
      <c r="K31" s="446"/>
    </row>
    <row r="32" spans="2:11" ht="12.75">
      <c r="B32" s="445"/>
      <c r="C32" s="445"/>
      <c r="D32" s="445"/>
      <c r="E32" s="445"/>
      <c r="F32" s="445"/>
      <c r="G32" s="445"/>
      <c r="H32" s="445"/>
      <c r="I32" s="445"/>
      <c r="J32" s="445"/>
      <c r="K32" s="445"/>
    </row>
    <row r="33" spans="1:11" ht="12.75">
      <c r="A33" s="19">
        <v>11</v>
      </c>
      <c r="B33" s="446" t="s">
        <v>126</v>
      </c>
      <c r="C33" s="446"/>
      <c r="D33" s="446"/>
      <c r="E33" s="446"/>
      <c r="F33" s="446"/>
      <c r="G33" s="446"/>
      <c r="H33" s="446"/>
      <c r="I33" s="446"/>
      <c r="J33" s="446"/>
      <c r="K33" s="446"/>
    </row>
    <row r="34" spans="2:11" ht="12.75">
      <c r="B34" s="445"/>
      <c r="C34" s="445"/>
      <c r="D34" s="445"/>
      <c r="E34" s="445"/>
      <c r="F34" s="445"/>
      <c r="G34" s="445"/>
      <c r="H34" s="445"/>
      <c r="I34" s="445"/>
      <c r="J34" s="445"/>
      <c r="K34" s="445"/>
    </row>
    <row r="35" spans="1:11" ht="12.75">
      <c r="A35" s="19">
        <v>12</v>
      </c>
      <c r="B35" s="446" t="s">
        <v>131</v>
      </c>
      <c r="C35" s="446"/>
      <c r="D35" s="446"/>
      <c r="E35" s="446"/>
      <c r="F35" s="446"/>
      <c r="G35" s="446"/>
      <c r="H35" s="446"/>
      <c r="I35" s="446"/>
      <c r="J35" s="446"/>
      <c r="K35" s="446"/>
    </row>
    <row r="36" spans="2:11" ht="12.75">
      <c r="B36" s="446" t="s">
        <v>132</v>
      </c>
      <c r="C36" s="446"/>
      <c r="D36" s="446"/>
      <c r="E36" s="446"/>
      <c r="F36" s="446"/>
      <c r="G36" s="446"/>
      <c r="H36" s="446"/>
      <c r="I36" s="446"/>
      <c r="J36" s="446"/>
      <c r="K36" s="446"/>
    </row>
    <row r="37" spans="2:11" ht="12.75">
      <c r="B37" s="445"/>
      <c r="C37" s="445"/>
      <c r="D37" s="445"/>
      <c r="E37" s="445"/>
      <c r="F37" s="445"/>
      <c r="G37" s="445"/>
      <c r="H37" s="445"/>
      <c r="I37" s="445"/>
      <c r="J37" s="445"/>
      <c r="K37" s="445"/>
    </row>
    <row r="38" spans="1:11" ht="12.75">
      <c r="A38" s="19">
        <v>13</v>
      </c>
      <c r="B38" s="448" t="s">
        <v>340</v>
      </c>
      <c r="C38" s="446"/>
      <c r="D38" s="446"/>
      <c r="E38" s="446"/>
      <c r="F38" s="446"/>
      <c r="G38" s="446"/>
      <c r="H38" s="446"/>
      <c r="I38" s="446"/>
      <c r="J38" s="446"/>
      <c r="K38" s="446"/>
    </row>
    <row r="39" spans="2:11" ht="12.75">
      <c r="B39" s="445"/>
      <c r="C39" s="445"/>
      <c r="D39" s="445"/>
      <c r="E39" s="445"/>
      <c r="F39" s="445"/>
      <c r="G39" s="445"/>
      <c r="H39" s="445"/>
      <c r="I39" s="445"/>
      <c r="J39" s="445"/>
      <c r="K39" s="445"/>
    </row>
    <row r="40" spans="1:11" ht="12.75">
      <c r="A40" s="19">
        <v>14</v>
      </c>
      <c r="B40" s="446" t="s">
        <v>133</v>
      </c>
      <c r="C40" s="446"/>
      <c r="D40" s="446"/>
      <c r="E40" s="446"/>
      <c r="F40" s="446"/>
      <c r="G40" s="446"/>
      <c r="H40" s="446"/>
      <c r="I40" s="446"/>
      <c r="J40" s="446"/>
      <c r="K40" s="446"/>
    </row>
  </sheetData>
  <mergeCells count="38">
    <mergeCell ref="B18:K18"/>
    <mergeCell ref="B19:K19"/>
    <mergeCell ref="B20:K20"/>
    <mergeCell ref="B21:K21"/>
    <mergeCell ref="A1:J1"/>
    <mergeCell ref="A2:J2"/>
    <mergeCell ref="A4:J4"/>
    <mergeCell ref="A3:J3"/>
    <mergeCell ref="B22:K22"/>
    <mergeCell ref="B27:K27"/>
    <mergeCell ref="B28:K28"/>
    <mergeCell ref="B30:K30"/>
    <mergeCell ref="B23:K23"/>
    <mergeCell ref="B29:K29"/>
    <mergeCell ref="B25:K25"/>
    <mergeCell ref="B35:K35"/>
    <mergeCell ref="B32:K32"/>
    <mergeCell ref="B34:K34"/>
    <mergeCell ref="B31:K31"/>
    <mergeCell ref="B7:K7"/>
    <mergeCell ref="B8:K8"/>
    <mergeCell ref="B9:K9"/>
    <mergeCell ref="B12:K12"/>
    <mergeCell ref="B15:K15"/>
    <mergeCell ref="B10:K10"/>
    <mergeCell ref="B11:K11"/>
    <mergeCell ref="B13:K13"/>
    <mergeCell ref="B14:K14"/>
    <mergeCell ref="B39:K39"/>
    <mergeCell ref="B40:K40"/>
    <mergeCell ref="B16:K16"/>
    <mergeCell ref="B17:K17"/>
    <mergeCell ref="B37:K37"/>
    <mergeCell ref="B36:K36"/>
    <mergeCell ref="B38:K38"/>
    <mergeCell ref="B24:K24"/>
    <mergeCell ref="B26:K26"/>
    <mergeCell ref="B33:K33"/>
  </mergeCells>
  <hyperlinks>
    <hyperlink ref="B22:G22" location="'1'!A1" display="График профилактического осмотра кровли."/>
    <hyperlink ref="B24" location="'2'!A1" display="График профилактического осмотра сетей ГВС на чердаках (при нижнем розливе)."/>
    <hyperlink ref="B33" location="'5'!A1" display="График профилактического осмотра вентиляционных каналов и шахт."/>
    <hyperlink ref="B13:K14" location="'3'!A1" display="График обслуживания внутридомовых газопроводов относящихся к общему имуществу в"/>
    <hyperlink ref="B16:K16" location="'4'!A1" display="График на периодическую проверку и прочистку дымоходов и вентиляционных каналов."/>
    <hyperlink ref="B18:K18" location="'5'!A1" display="График проведения работ по оценке соответствия лифтов при эксплуатации."/>
    <hyperlink ref="B20:K20" location="'6'!A1" display="График косметического ремонта подъездов жилых домов."/>
    <hyperlink ref="B24:K25" location="'8'!A1" display="График профилактического осмотра сетей ГВС на чердаках (при нижнем розливе) в многоэтажных"/>
    <hyperlink ref="B27:K28" location="'9'!A1" display="График профилактического осмотра сетей отопления в отопительный период в подвальных помещениях"/>
    <hyperlink ref="B22:K22" location="'7'!A1" display="График профилактического осмотра кровли."/>
    <hyperlink ref="B30:K31" location="'10'!A1" display="График профилактического осмотра сетей холодного, горячего водоснабжения и канализации в"/>
    <hyperlink ref="B35:K36" location="'12'!A1" display="График профилактического осмотра общедомовых электрических сетей в технических подпольях,"/>
    <hyperlink ref="B38:K38" location="'13'!A1" display="График профилактического осмотра общедомовых электрических сетей лестничных площадок  ."/>
    <hyperlink ref="B40:K40" location="'14'!A1" display="Графики профилактического осмотра ВРУ, вводных и этажных шкафов."/>
    <hyperlink ref="B33:K33" location="'11'!A1" display="График профилактического осмотра вентиляционных каналов и шахт."/>
    <hyperlink ref="B7:K8" location="'1'!A1" display="План мероприятий по содержанию и ремону общего имущества многоквартирных домов находящихся"/>
    <hyperlink ref="B10:K10" location="'1'!A1" display="План мероприятий по содержанию и ремону общего имущества многоквартирных домов находящихся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7"/>
  <sheetViews>
    <sheetView workbookViewId="0" topLeftCell="A1">
      <selection activeCell="A1" sqref="A1:F1"/>
    </sheetView>
  </sheetViews>
  <sheetFormatPr defaultColWidth="9.140625" defaultRowHeight="12.75"/>
  <cols>
    <col min="1" max="1" width="8.00390625" style="0" customWidth="1"/>
    <col min="2" max="2" width="5.7109375" style="19" customWidth="1"/>
    <col min="3" max="3" width="25.57421875" style="0" customWidth="1"/>
    <col min="4" max="4" width="20.140625" style="0" customWidth="1"/>
    <col min="5" max="5" width="15.57421875" style="0" customWidth="1"/>
    <col min="6" max="6" width="19.00390625" style="0" customWidth="1"/>
  </cols>
  <sheetData>
    <row r="1" spans="1:6" ht="12.75">
      <c r="A1" s="533" t="s">
        <v>122</v>
      </c>
      <c r="B1" s="472"/>
      <c r="C1" s="472"/>
      <c r="D1" s="472"/>
      <c r="E1" s="472"/>
      <c r="F1" s="472"/>
    </row>
    <row r="2" spans="1:6" ht="12.75">
      <c r="A2" s="458" t="s">
        <v>117</v>
      </c>
      <c r="B2" s="458"/>
      <c r="C2" s="458"/>
      <c r="D2" s="98"/>
      <c r="E2" s="458" t="s">
        <v>118</v>
      </c>
      <c r="F2" s="458"/>
    </row>
    <row r="3" spans="1:6" ht="12.75">
      <c r="A3" s="445" t="s">
        <v>195</v>
      </c>
      <c r="B3" s="445"/>
      <c r="C3" s="445"/>
      <c r="E3" s="445" t="s">
        <v>556</v>
      </c>
      <c r="F3" s="445"/>
    </row>
    <row r="4" spans="1:6" ht="12.75">
      <c r="A4" s="445" t="s">
        <v>70</v>
      </c>
      <c r="B4" s="445"/>
      <c r="C4" s="445"/>
      <c r="E4" s="445" t="s">
        <v>141</v>
      </c>
      <c r="F4" s="445"/>
    </row>
    <row r="5" spans="1:6" ht="15">
      <c r="A5" s="526" t="s">
        <v>268</v>
      </c>
      <c r="B5" s="526"/>
      <c r="C5" s="526"/>
      <c r="D5" s="526"/>
      <c r="E5" s="526"/>
      <c r="F5" s="526"/>
    </row>
    <row r="6" spans="1:6" ht="15">
      <c r="A6" s="108" t="s">
        <v>92</v>
      </c>
      <c r="B6" s="109"/>
      <c r="C6" s="108"/>
      <c r="D6" s="108"/>
      <c r="E6" s="108"/>
      <c r="F6" s="108"/>
    </row>
    <row r="7" spans="1:6" ht="15.75" thickBot="1">
      <c r="A7" s="526" t="s">
        <v>634</v>
      </c>
      <c r="B7" s="526"/>
      <c r="C7" s="526"/>
      <c r="D7" s="526"/>
      <c r="E7" s="526"/>
      <c r="F7" s="526"/>
    </row>
    <row r="8" spans="1:6" ht="12.75">
      <c r="A8" s="77" t="s">
        <v>0</v>
      </c>
      <c r="B8" s="17" t="s">
        <v>119</v>
      </c>
      <c r="C8" s="24" t="s">
        <v>1</v>
      </c>
      <c r="D8" s="107" t="s">
        <v>2</v>
      </c>
      <c r="E8" s="17" t="s">
        <v>3</v>
      </c>
      <c r="F8" s="18" t="s">
        <v>4</v>
      </c>
    </row>
    <row r="9" spans="1:6" ht="13.5" thickBot="1">
      <c r="A9" s="78" t="s">
        <v>5</v>
      </c>
      <c r="B9" s="40" t="s">
        <v>120</v>
      </c>
      <c r="C9" s="22" t="s">
        <v>6</v>
      </c>
      <c r="D9" s="67" t="s">
        <v>7</v>
      </c>
      <c r="E9" s="40" t="s">
        <v>83</v>
      </c>
      <c r="F9" s="41" t="s">
        <v>9</v>
      </c>
    </row>
    <row r="10" spans="1:6" ht="12.75">
      <c r="A10" s="103" t="s">
        <v>10</v>
      </c>
      <c r="B10" s="66">
        <v>1</v>
      </c>
      <c r="C10" s="286" t="s">
        <v>357</v>
      </c>
      <c r="D10" s="270" t="s">
        <v>85</v>
      </c>
      <c r="E10" s="276">
        <v>0.77</v>
      </c>
      <c r="F10" s="71">
        <f aca="true" t="shared" si="0" ref="F10:F78">ROUND(E10*4,2)</f>
        <v>3.08</v>
      </c>
    </row>
    <row r="11" spans="1:6" ht="12.75">
      <c r="A11" s="103" t="s">
        <v>20</v>
      </c>
      <c r="B11" s="63">
        <v>2</v>
      </c>
      <c r="C11" s="287" t="s">
        <v>358</v>
      </c>
      <c r="D11" s="271" t="s">
        <v>85</v>
      </c>
      <c r="E11" s="275">
        <v>0.81</v>
      </c>
      <c r="F11" s="42">
        <f t="shared" si="0"/>
        <v>3.24</v>
      </c>
    </row>
    <row r="12" spans="1:6" ht="12.75">
      <c r="A12" s="103" t="s">
        <v>25</v>
      </c>
      <c r="B12" s="66">
        <v>3</v>
      </c>
      <c r="C12" s="287" t="s">
        <v>359</v>
      </c>
      <c r="D12" s="271" t="s">
        <v>85</v>
      </c>
      <c r="E12" s="275">
        <v>0.78</v>
      </c>
      <c r="F12" s="42">
        <f t="shared" si="0"/>
        <v>3.12</v>
      </c>
    </row>
    <row r="13" spans="1:6" ht="12.75">
      <c r="A13" s="103" t="s">
        <v>50</v>
      </c>
      <c r="B13" s="63">
        <v>4</v>
      </c>
      <c r="C13" s="287" t="s">
        <v>360</v>
      </c>
      <c r="D13" s="271" t="s">
        <v>85</v>
      </c>
      <c r="E13" s="275">
        <v>1.43</v>
      </c>
      <c r="F13" s="42">
        <f t="shared" si="0"/>
        <v>5.72</v>
      </c>
    </row>
    <row r="14" spans="1:6" ht="12.75">
      <c r="A14" s="103" t="s">
        <v>58</v>
      </c>
      <c r="B14" s="66">
        <v>5</v>
      </c>
      <c r="C14" s="287" t="s">
        <v>361</v>
      </c>
      <c r="D14" s="271" t="s">
        <v>88</v>
      </c>
      <c r="E14" s="275">
        <v>1.03</v>
      </c>
      <c r="F14" s="42">
        <f t="shared" si="0"/>
        <v>4.12</v>
      </c>
    </row>
    <row r="15" spans="1:6" ht="12.75">
      <c r="A15" s="103" t="s">
        <v>90</v>
      </c>
      <c r="B15" s="63">
        <v>6</v>
      </c>
      <c r="C15" s="287" t="s">
        <v>362</v>
      </c>
      <c r="D15" s="271" t="s">
        <v>85</v>
      </c>
      <c r="E15" s="275">
        <v>0.7</v>
      </c>
      <c r="F15" s="42">
        <f t="shared" si="0"/>
        <v>2.8</v>
      </c>
    </row>
    <row r="16" spans="1:6" ht="12.75">
      <c r="A16" s="103"/>
      <c r="B16" s="66">
        <v>7</v>
      </c>
      <c r="C16" s="287" t="s">
        <v>363</v>
      </c>
      <c r="D16" s="271" t="s">
        <v>88</v>
      </c>
      <c r="E16" s="275">
        <v>2.32</v>
      </c>
      <c r="F16" s="42">
        <f t="shared" si="0"/>
        <v>9.28</v>
      </c>
    </row>
    <row r="17" spans="1:6" ht="12.75">
      <c r="A17" s="103"/>
      <c r="B17" s="63">
        <v>8</v>
      </c>
      <c r="C17" s="287" t="s">
        <v>364</v>
      </c>
      <c r="D17" s="271" t="s">
        <v>85</v>
      </c>
      <c r="E17" s="275">
        <v>1.03</v>
      </c>
      <c r="F17" s="42">
        <f t="shared" si="0"/>
        <v>4.12</v>
      </c>
    </row>
    <row r="18" spans="1:6" ht="12.75">
      <c r="A18" s="103"/>
      <c r="B18" s="66">
        <v>9</v>
      </c>
      <c r="C18" s="287" t="s">
        <v>365</v>
      </c>
      <c r="D18" s="271" t="s">
        <v>85</v>
      </c>
      <c r="E18" s="275">
        <v>0.69</v>
      </c>
      <c r="F18" s="42">
        <f t="shared" si="0"/>
        <v>2.76</v>
      </c>
    </row>
    <row r="19" spans="1:6" ht="12.75">
      <c r="A19" s="54"/>
      <c r="B19" s="63">
        <v>10</v>
      </c>
      <c r="C19" s="287" t="s">
        <v>366</v>
      </c>
      <c r="D19" s="271" t="s">
        <v>85</v>
      </c>
      <c r="E19" s="275">
        <v>0.69</v>
      </c>
      <c r="F19" s="42">
        <f t="shared" si="0"/>
        <v>2.76</v>
      </c>
    </row>
    <row r="20" spans="1:6" ht="12.75">
      <c r="A20" s="54"/>
      <c r="B20" s="66">
        <v>11</v>
      </c>
      <c r="C20" s="287" t="s">
        <v>367</v>
      </c>
      <c r="D20" s="271" t="s">
        <v>85</v>
      </c>
      <c r="E20" s="275">
        <v>0.7</v>
      </c>
      <c r="F20" s="42">
        <f t="shared" si="0"/>
        <v>2.8</v>
      </c>
    </row>
    <row r="21" spans="1:6" ht="12.75">
      <c r="A21" s="54"/>
      <c r="B21" s="63">
        <v>12</v>
      </c>
      <c r="C21" s="287" t="s">
        <v>368</v>
      </c>
      <c r="D21" s="270" t="s">
        <v>85</v>
      </c>
      <c r="E21" s="275">
        <v>0.45</v>
      </c>
      <c r="F21" s="71">
        <f t="shared" si="0"/>
        <v>1.8</v>
      </c>
    </row>
    <row r="22" spans="1:6" ht="12.75">
      <c r="A22" s="54"/>
      <c r="B22" s="66">
        <v>13</v>
      </c>
      <c r="C22" s="287" t="s">
        <v>369</v>
      </c>
      <c r="D22" s="271" t="s">
        <v>85</v>
      </c>
      <c r="E22" s="275">
        <v>0.68</v>
      </c>
      <c r="F22" s="42">
        <f t="shared" si="0"/>
        <v>2.72</v>
      </c>
    </row>
    <row r="23" spans="1:6" ht="12.75">
      <c r="A23" s="54"/>
      <c r="B23" s="63">
        <v>14</v>
      </c>
      <c r="C23" s="287" t="s">
        <v>370</v>
      </c>
      <c r="D23" s="271" t="s">
        <v>85</v>
      </c>
      <c r="E23" s="275">
        <v>0.69</v>
      </c>
      <c r="F23" s="42">
        <f t="shared" si="0"/>
        <v>2.76</v>
      </c>
    </row>
    <row r="24" spans="1:6" ht="12.75">
      <c r="A24" s="54"/>
      <c r="B24" s="66">
        <v>15</v>
      </c>
      <c r="C24" s="287" t="s">
        <v>371</v>
      </c>
      <c r="D24" s="271" t="s">
        <v>85</v>
      </c>
      <c r="E24" s="275">
        <v>0.45</v>
      </c>
      <c r="F24" s="42">
        <f t="shared" si="0"/>
        <v>1.8</v>
      </c>
    </row>
    <row r="25" spans="1:6" ht="12.75">
      <c r="A25" s="54"/>
      <c r="B25" s="63">
        <v>16</v>
      </c>
      <c r="C25" s="287" t="s">
        <v>372</v>
      </c>
      <c r="D25" s="271" t="s">
        <v>85</v>
      </c>
      <c r="E25" s="275">
        <v>0.87</v>
      </c>
      <c r="F25" s="42">
        <f t="shared" si="0"/>
        <v>3.48</v>
      </c>
    </row>
    <row r="26" spans="1:6" ht="12.75">
      <c r="A26" s="54"/>
      <c r="B26" s="66">
        <v>17</v>
      </c>
      <c r="C26" s="287" t="s">
        <v>373</v>
      </c>
      <c r="D26" s="271" t="s">
        <v>85</v>
      </c>
      <c r="E26" s="275">
        <v>0.69</v>
      </c>
      <c r="F26" s="42">
        <f t="shared" si="0"/>
        <v>2.76</v>
      </c>
    </row>
    <row r="27" spans="1:6" ht="12.75">
      <c r="A27" s="54"/>
      <c r="B27" s="63">
        <v>18</v>
      </c>
      <c r="C27" s="287" t="s">
        <v>565</v>
      </c>
      <c r="D27" s="271" t="s">
        <v>85</v>
      </c>
      <c r="E27" s="275">
        <v>0.87</v>
      </c>
      <c r="F27" s="42">
        <f t="shared" si="0"/>
        <v>3.48</v>
      </c>
    </row>
    <row r="28" spans="1:6" ht="12.75">
      <c r="A28" s="54"/>
      <c r="B28" s="66">
        <v>19</v>
      </c>
      <c r="C28" s="287" t="s">
        <v>374</v>
      </c>
      <c r="D28" s="271" t="s">
        <v>85</v>
      </c>
      <c r="E28" s="275">
        <v>1.74</v>
      </c>
      <c r="F28" s="42">
        <f t="shared" si="0"/>
        <v>6.96</v>
      </c>
    </row>
    <row r="29" spans="1:6" ht="12.75">
      <c r="A29" s="54"/>
      <c r="B29" s="63">
        <v>20</v>
      </c>
      <c r="C29" s="287" t="s">
        <v>375</v>
      </c>
      <c r="D29" s="271" t="s">
        <v>88</v>
      </c>
      <c r="E29" s="275">
        <v>0.87</v>
      </c>
      <c r="F29" s="42">
        <f t="shared" si="0"/>
        <v>3.48</v>
      </c>
    </row>
    <row r="30" spans="1:6" ht="12.75">
      <c r="A30" s="54"/>
      <c r="B30" s="66">
        <v>21</v>
      </c>
      <c r="C30" s="287" t="s">
        <v>376</v>
      </c>
      <c r="D30" s="271" t="s">
        <v>85</v>
      </c>
      <c r="E30" s="275">
        <v>0.44</v>
      </c>
      <c r="F30" s="42">
        <f t="shared" si="0"/>
        <v>1.76</v>
      </c>
    </row>
    <row r="31" spans="1:6" ht="12.75">
      <c r="A31" s="54"/>
      <c r="B31" s="63">
        <v>22</v>
      </c>
      <c r="C31" s="287" t="s">
        <v>377</v>
      </c>
      <c r="D31" s="271" t="s">
        <v>88</v>
      </c>
      <c r="E31" s="275">
        <v>0.87</v>
      </c>
      <c r="F31" s="42">
        <f t="shared" si="0"/>
        <v>3.48</v>
      </c>
    </row>
    <row r="32" spans="1:6" ht="12.75">
      <c r="A32" s="54"/>
      <c r="B32" s="66">
        <v>23</v>
      </c>
      <c r="C32" s="287" t="s">
        <v>378</v>
      </c>
      <c r="D32" s="271" t="s">
        <v>88</v>
      </c>
      <c r="E32" s="275">
        <v>0.86</v>
      </c>
      <c r="F32" s="42">
        <f t="shared" si="0"/>
        <v>3.44</v>
      </c>
    </row>
    <row r="33" spans="1:6" ht="12.75">
      <c r="A33" s="54"/>
      <c r="B33" s="63">
        <v>24</v>
      </c>
      <c r="C33" s="287" t="s">
        <v>379</v>
      </c>
      <c r="D33" s="271" t="s">
        <v>88</v>
      </c>
      <c r="E33" s="275">
        <v>0.88</v>
      </c>
      <c r="F33" s="42">
        <f t="shared" si="0"/>
        <v>3.52</v>
      </c>
    </row>
    <row r="34" spans="1:6" ht="12.75">
      <c r="A34" s="54"/>
      <c r="B34" s="66">
        <v>25</v>
      </c>
      <c r="C34" s="287" t="s">
        <v>428</v>
      </c>
      <c r="D34" s="270" t="s">
        <v>88</v>
      </c>
      <c r="E34" s="275">
        <v>1.03</v>
      </c>
      <c r="F34" s="42">
        <f t="shared" si="0"/>
        <v>4.12</v>
      </c>
    </row>
    <row r="35" spans="1:6" ht="12.75">
      <c r="A35" s="54"/>
      <c r="B35" s="63">
        <v>26</v>
      </c>
      <c r="C35" s="287" t="s">
        <v>380</v>
      </c>
      <c r="D35" s="270" t="s">
        <v>88</v>
      </c>
      <c r="E35" s="275">
        <v>1.01</v>
      </c>
      <c r="F35" s="42">
        <f t="shared" si="0"/>
        <v>4.04</v>
      </c>
    </row>
    <row r="36" spans="1:6" ht="12.75">
      <c r="A36" s="54"/>
      <c r="B36" s="66">
        <v>27</v>
      </c>
      <c r="C36" s="287" t="s">
        <v>381</v>
      </c>
      <c r="D36" s="270" t="s">
        <v>88</v>
      </c>
      <c r="E36" s="275">
        <v>1.17</v>
      </c>
      <c r="F36" s="42">
        <f t="shared" si="0"/>
        <v>4.68</v>
      </c>
    </row>
    <row r="37" spans="1:6" ht="12.75">
      <c r="A37" s="54"/>
      <c r="B37" s="63">
        <v>28</v>
      </c>
      <c r="C37" s="287" t="s">
        <v>382</v>
      </c>
      <c r="D37" s="270" t="s">
        <v>88</v>
      </c>
      <c r="E37" s="275">
        <v>0.61</v>
      </c>
      <c r="F37" s="42">
        <f t="shared" si="0"/>
        <v>2.44</v>
      </c>
    </row>
    <row r="38" spans="1:6" ht="12.75">
      <c r="A38" s="54"/>
      <c r="B38" s="66">
        <v>29</v>
      </c>
      <c r="C38" s="287" t="s">
        <v>383</v>
      </c>
      <c r="D38" s="270" t="s">
        <v>88</v>
      </c>
      <c r="E38" s="275">
        <v>0.81</v>
      </c>
      <c r="F38" s="42">
        <f t="shared" si="0"/>
        <v>3.24</v>
      </c>
    </row>
    <row r="39" spans="1:6" ht="12.75">
      <c r="A39" s="54"/>
      <c r="B39" s="63">
        <v>30</v>
      </c>
      <c r="C39" s="287" t="s">
        <v>384</v>
      </c>
      <c r="D39" s="270" t="s">
        <v>88</v>
      </c>
      <c r="E39" s="275">
        <v>1.27</v>
      </c>
      <c r="F39" s="42">
        <f t="shared" si="0"/>
        <v>5.08</v>
      </c>
    </row>
    <row r="40" spans="1:6" ht="12.75">
      <c r="A40" s="54"/>
      <c r="B40" s="66">
        <v>31</v>
      </c>
      <c r="C40" s="287" t="s">
        <v>385</v>
      </c>
      <c r="D40" s="270" t="s">
        <v>88</v>
      </c>
      <c r="E40" s="275">
        <v>0.44</v>
      </c>
      <c r="F40" s="42">
        <f t="shared" si="0"/>
        <v>1.76</v>
      </c>
    </row>
    <row r="41" spans="1:6" ht="12.75">
      <c r="A41" s="54"/>
      <c r="B41" s="63">
        <v>32</v>
      </c>
      <c r="C41" s="287" t="s">
        <v>386</v>
      </c>
      <c r="D41" s="271" t="s">
        <v>88</v>
      </c>
      <c r="E41" s="275">
        <v>0.28</v>
      </c>
      <c r="F41" s="42">
        <f t="shared" si="0"/>
        <v>1.12</v>
      </c>
    </row>
    <row r="42" spans="1:6" ht="12.75">
      <c r="A42" s="54"/>
      <c r="B42" s="66">
        <v>33</v>
      </c>
      <c r="C42" s="287" t="s">
        <v>387</v>
      </c>
      <c r="D42" s="271" t="s">
        <v>88</v>
      </c>
      <c r="E42" s="275">
        <v>0.25</v>
      </c>
      <c r="F42" s="42">
        <f t="shared" si="0"/>
        <v>1</v>
      </c>
    </row>
    <row r="43" spans="1:6" ht="12.75">
      <c r="A43" s="54"/>
      <c r="B43" s="63">
        <v>34</v>
      </c>
      <c r="C43" s="287" t="s">
        <v>388</v>
      </c>
      <c r="D43" s="271" t="s">
        <v>88</v>
      </c>
      <c r="E43" s="275">
        <v>0.59</v>
      </c>
      <c r="F43" s="42">
        <f t="shared" si="0"/>
        <v>2.36</v>
      </c>
    </row>
    <row r="44" spans="1:6" ht="12.75">
      <c r="A44" s="54"/>
      <c r="B44" s="66">
        <v>35</v>
      </c>
      <c r="C44" s="287" t="s">
        <v>389</v>
      </c>
      <c r="D44" s="271" t="s">
        <v>85</v>
      </c>
      <c r="E44" s="275">
        <v>1.16</v>
      </c>
      <c r="F44" s="42">
        <f t="shared" si="0"/>
        <v>4.64</v>
      </c>
    </row>
    <row r="45" spans="1:6" ht="12.75">
      <c r="A45" s="54"/>
      <c r="B45" s="63">
        <v>36</v>
      </c>
      <c r="C45" s="287" t="s">
        <v>390</v>
      </c>
      <c r="D45" s="271" t="s">
        <v>85</v>
      </c>
      <c r="E45" s="275">
        <v>1.34</v>
      </c>
      <c r="F45" s="42">
        <f t="shared" si="0"/>
        <v>5.36</v>
      </c>
    </row>
    <row r="46" spans="1:6" ht="12.75">
      <c r="A46" s="54"/>
      <c r="B46" s="66">
        <v>37</v>
      </c>
      <c r="C46" s="287" t="s">
        <v>391</v>
      </c>
      <c r="D46" s="271" t="s">
        <v>85</v>
      </c>
      <c r="E46" s="275">
        <v>1.01</v>
      </c>
      <c r="F46" s="42">
        <f t="shared" si="0"/>
        <v>4.04</v>
      </c>
    </row>
    <row r="47" spans="1:6" ht="12.75">
      <c r="A47" s="54"/>
      <c r="B47" s="63">
        <v>38</v>
      </c>
      <c r="C47" s="287" t="s">
        <v>392</v>
      </c>
      <c r="D47" s="271" t="s">
        <v>85</v>
      </c>
      <c r="E47" s="275">
        <v>0.68</v>
      </c>
      <c r="F47" s="42">
        <f t="shared" si="0"/>
        <v>2.72</v>
      </c>
    </row>
    <row r="48" spans="1:6" ht="12.75">
      <c r="A48" s="54"/>
      <c r="B48" s="66">
        <v>39</v>
      </c>
      <c r="C48" s="287" t="s">
        <v>393</v>
      </c>
      <c r="D48" s="271" t="s">
        <v>85</v>
      </c>
      <c r="E48" s="275">
        <v>0.67</v>
      </c>
      <c r="F48" s="42">
        <f t="shared" si="0"/>
        <v>2.68</v>
      </c>
    </row>
    <row r="49" spans="1:6" ht="12.75">
      <c r="A49" s="15"/>
      <c r="B49" s="63">
        <v>40</v>
      </c>
      <c r="C49" s="287" t="s">
        <v>394</v>
      </c>
      <c r="D49" s="270" t="s">
        <v>85</v>
      </c>
      <c r="E49" s="275">
        <v>0.95</v>
      </c>
      <c r="F49" s="42">
        <f t="shared" si="0"/>
        <v>3.8</v>
      </c>
    </row>
    <row r="50" spans="1:6" ht="12.75">
      <c r="A50" s="54"/>
      <c r="B50" s="66">
        <v>41</v>
      </c>
      <c r="C50" s="287" t="s">
        <v>395</v>
      </c>
      <c r="D50" s="271" t="s">
        <v>85</v>
      </c>
      <c r="E50" s="275">
        <v>0.68</v>
      </c>
      <c r="F50" s="42">
        <f t="shared" si="0"/>
        <v>2.72</v>
      </c>
    </row>
    <row r="51" spans="1:6" ht="12.75">
      <c r="A51" s="54"/>
      <c r="B51" s="63">
        <v>42</v>
      </c>
      <c r="C51" s="287" t="s">
        <v>396</v>
      </c>
      <c r="D51" s="271" t="s">
        <v>85</v>
      </c>
      <c r="E51" s="275">
        <v>2.54</v>
      </c>
      <c r="F51" s="42">
        <f t="shared" si="0"/>
        <v>10.16</v>
      </c>
    </row>
    <row r="52" spans="1:6" ht="12.75">
      <c r="A52" s="54"/>
      <c r="B52" s="66">
        <v>43</v>
      </c>
      <c r="C52" s="287" t="s">
        <v>397</v>
      </c>
      <c r="D52" s="271" t="s">
        <v>88</v>
      </c>
      <c r="E52" s="275">
        <v>0.44</v>
      </c>
      <c r="F52" s="42">
        <f t="shared" si="0"/>
        <v>1.76</v>
      </c>
    </row>
    <row r="53" spans="1:6" ht="12.75">
      <c r="A53" s="54"/>
      <c r="B53" s="63">
        <v>44</v>
      </c>
      <c r="C53" s="287" t="s">
        <v>398</v>
      </c>
      <c r="D53" s="271" t="s">
        <v>88</v>
      </c>
      <c r="E53" s="275">
        <v>2.51</v>
      </c>
      <c r="F53" s="42">
        <f t="shared" si="0"/>
        <v>10.04</v>
      </c>
    </row>
    <row r="54" spans="1:6" ht="12.75">
      <c r="A54" s="54"/>
      <c r="B54" s="66">
        <v>45</v>
      </c>
      <c r="C54" s="287" t="s">
        <v>399</v>
      </c>
      <c r="D54" s="271" t="s">
        <v>88</v>
      </c>
      <c r="E54" s="275">
        <v>0.87</v>
      </c>
      <c r="F54" s="42">
        <f t="shared" si="0"/>
        <v>3.48</v>
      </c>
    </row>
    <row r="55" spans="1:6" ht="12.75">
      <c r="A55" s="54"/>
      <c r="B55" s="63">
        <v>46</v>
      </c>
      <c r="C55" s="287" t="s">
        <v>400</v>
      </c>
      <c r="D55" s="271" t="s">
        <v>88</v>
      </c>
      <c r="E55" s="275">
        <v>0.87</v>
      </c>
      <c r="F55" s="42">
        <f t="shared" si="0"/>
        <v>3.48</v>
      </c>
    </row>
    <row r="56" spans="1:6" ht="12.75">
      <c r="A56" s="54"/>
      <c r="B56" s="66">
        <v>47</v>
      </c>
      <c r="C56" s="287" t="s">
        <v>401</v>
      </c>
      <c r="D56" s="271" t="s">
        <v>88</v>
      </c>
      <c r="E56" s="275">
        <v>0.86</v>
      </c>
      <c r="F56" s="42">
        <f t="shared" si="0"/>
        <v>3.44</v>
      </c>
    </row>
    <row r="57" spans="1:6" ht="12.75">
      <c r="A57" s="54"/>
      <c r="B57" s="63">
        <v>48</v>
      </c>
      <c r="C57" s="287" t="s">
        <v>402</v>
      </c>
      <c r="D57" s="271" t="s">
        <v>88</v>
      </c>
      <c r="E57" s="275">
        <v>0.8</v>
      </c>
      <c r="F57" s="42">
        <f t="shared" si="0"/>
        <v>3.2</v>
      </c>
    </row>
    <row r="58" spans="1:6" ht="12.75">
      <c r="A58" s="54"/>
      <c r="B58" s="66">
        <v>49</v>
      </c>
      <c r="C58" s="287" t="s">
        <v>403</v>
      </c>
      <c r="D58" s="271" t="s">
        <v>88</v>
      </c>
      <c r="E58" s="275">
        <v>1.28</v>
      </c>
      <c r="F58" s="42">
        <f t="shared" si="0"/>
        <v>5.12</v>
      </c>
    </row>
    <row r="59" spans="1:6" ht="12.75">
      <c r="A59" s="15"/>
      <c r="B59" s="63">
        <v>50</v>
      </c>
      <c r="C59" s="287" t="s">
        <v>404</v>
      </c>
      <c r="D59" s="270" t="s">
        <v>88</v>
      </c>
      <c r="E59" s="275">
        <v>0.69</v>
      </c>
      <c r="F59" s="42">
        <f t="shared" si="0"/>
        <v>2.76</v>
      </c>
    </row>
    <row r="60" spans="1:6" ht="12.75">
      <c r="A60" s="15"/>
      <c r="B60" s="66">
        <v>51</v>
      </c>
      <c r="C60" s="287" t="s">
        <v>566</v>
      </c>
      <c r="D60" s="270" t="s">
        <v>88</v>
      </c>
      <c r="E60" s="275">
        <v>0.87</v>
      </c>
      <c r="F60" s="42">
        <f t="shared" si="0"/>
        <v>3.48</v>
      </c>
    </row>
    <row r="61" spans="1:6" ht="12.75">
      <c r="A61" s="54"/>
      <c r="B61" s="63">
        <v>52</v>
      </c>
      <c r="C61" s="287" t="s">
        <v>405</v>
      </c>
      <c r="D61" s="271" t="s">
        <v>88</v>
      </c>
      <c r="E61" s="275">
        <v>0.87</v>
      </c>
      <c r="F61" s="42">
        <f t="shared" si="0"/>
        <v>3.48</v>
      </c>
    </row>
    <row r="62" spans="1:6" ht="12.75">
      <c r="A62" s="54"/>
      <c r="B62" s="66">
        <v>53</v>
      </c>
      <c r="C62" s="287" t="s">
        <v>406</v>
      </c>
      <c r="D62" s="271" t="s">
        <v>88</v>
      </c>
      <c r="E62" s="275">
        <v>1.27</v>
      </c>
      <c r="F62" s="42">
        <f t="shared" si="0"/>
        <v>5.08</v>
      </c>
    </row>
    <row r="63" spans="1:6" ht="12.75">
      <c r="A63" s="54"/>
      <c r="B63" s="63">
        <v>54</v>
      </c>
      <c r="C63" s="287" t="s">
        <v>607</v>
      </c>
      <c r="D63" s="271" t="s">
        <v>88</v>
      </c>
      <c r="E63" s="275">
        <v>0.57</v>
      </c>
      <c r="F63" s="42">
        <f t="shared" si="0"/>
        <v>2.28</v>
      </c>
    </row>
    <row r="64" spans="1:6" ht="12.75">
      <c r="A64" s="54"/>
      <c r="B64" s="66">
        <v>55</v>
      </c>
      <c r="C64" s="287" t="s">
        <v>407</v>
      </c>
      <c r="D64" s="271" t="s">
        <v>88</v>
      </c>
      <c r="E64" s="275">
        <v>0.57</v>
      </c>
      <c r="F64" s="42">
        <f t="shared" si="0"/>
        <v>2.28</v>
      </c>
    </row>
    <row r="65" spans="1:6" ht="12.75">
      <c r="A65" s="54"/>
      <c r="B65" s="63">
        <v>56</v>
      </c>
      <c r="C65" s="287" t="s">
        <v>408</v>
      </c>
      <c r="D65" s="271" t="s">
        <v>88</v>
      </c>
      <c r="E65" s="275">
        <v>1.03</v>
      </c>
      <c r="F65" s="42">
        <f t="shared" si="0"/>
        <v>4.12</v>
      </c>
    </row>
    <row r="66" spans="1:6" ht="12.75">
      <c r="A66" s="54"/>
      <c r="B66" s="66">
        <v>57</v>
      </c>
      <c r="C66" s="287" t="s">
        <v>409</v>
      </c>
      <c r="D66" s="271" t="s">
        <v>88</v>
      </c>
      <c r="E66" s="275">
        <v>1.17</v>
      </c>
      <c r="F66" s="42">
        <f t="shared" si="0"/>
        <v>4.68</v>
      </c>
    </row>
    <row r="67" spans="1:6" ht="12.75">
      <c r="A67" s="54"/>
      <c r="B67" s="63">
        <v>58</v>
      </c>
      <c r="C67" s="287" t="s">
        <v>410</v>
      </c>
      <c r="D67" s="271" t="s">
        <v>88</v>
      </c>
      <c r="E67" s="275">
        <v>1.71</v>
      </c>
      <c r="F67" s="42">
        <f t="shared" si="0"/>
        <v>6.84</v>
      </c>
    </row>
    <row r="68" spans="1:6" ht="12.75">
      <c r="A68" s="54"/>
      <c r="B68" s="66">
        <v>59</v>
      </c>
      <c r="C68" s="287" t="s">
        <v>411</v>
      </c>
      <c r="D68" s="271" t="s">
        <v>85</v>
      </c>
      <c r="E68" s="275">
        <v>1.1</v>
      </c>
      <c r="F68" s="42">
        <f t="shared" si="0"/>
        <v>4.4</v>
      </c>
    </row>
    <row r="69" spans="1:6" ht="12.75">
      <c r="A69" s="54"/>
      <c r="B69" s="63">
        <v>60</v>
      </c>
      <c r="C69" s="287" t="s">
        <v>412</v>
      </c>
      <c r="D69" s="271" t="s">
        <v>88</v>
      </c>
      <c r="E69" s="275">
        <v>0.88</v>
      </c>
      <c r="F69" s="42">
        <f t="shared" si="0"/>
        <v>3.52</v>
      </c>
    </row>
    <row r="70" spans="1:6" ht="12.75">
      <c r="A70" s="54"/>
      <c r="B70" s="66">
        <v>61</v>
      </c>
      <c r="C70" s="287" t="s">
        <v>413</v>
      </c>
      <c r="D70" s="271" t="s">
        <v>88</v>
      </c>
      <c r="E70" s="275">
        <v>0.45</v>
      </c>
      <c r="F70" s="42">
        <f t="shared" si="0"/>
        <v>1.8</v>
      </c>
    </row>
    <row r="71" spans="1:6" ht="12.75">
      <c r="A71" s="54"/>
      <c r="B71" s="63">
        <v>62</v>
      </c>
      <c r="C71" s="287" t="s">
        <v>414</v>
      </c>
      <c r="D71" s="271" t="s">
        <v>88</v>
      </c>
      <c r="E71" s="275">
        <v>0.94</v>
      </c>
      <c r="F71" s="42">
        <f t="shared" si="0"/>
        <v>3.76</v>
      </c>
    </row>
    <row r="72" spans="1:6" ht="12.75">
      <c r="A72" s="15"/>
      <c r="B72" s="66">
        <v>63</v>
      </c>
      <c r="C72" s="287" t="s">
        <v>415</v>
      </c>
      <c r="D72" s="270" t="s">
        <v>85</v>
      </c>
      <c r="E72" s="275">
        <v>0.55</v>
      </c>
      <c r="F72" s="71">
        <f t="shared" si="0"/>
        <v>2.2</v>
      </c>
    </row>
    <row r="73" spans="1:6" ht="12.75">
      <c r="A73" s="54"/>
      <c r="B73" s="63">
        <v>64</v>
      </c>
      <c r="C73" s="287" t="s">
        <v>416</v>
      </c>
      <c r="D73" s="271" t="s">
        <v>88</v>
      </c>
      <c r="E73" s="275">
        <v>0.34</v>
      </c>
      <c r="F73" s="42">
        <f t="shared" si="0"/>
        <v>1.36</v>
      </c>
    </row>
    <row r="74" spans="1:6" ht="12.75">
      <c r="A74" s="54"/>
      <c r="B74" s="66">
        <v>65</v>
      </c>
      <c r="C74" s="287" t="s">
        <v>417</v>
      </c>
      <c r="D74" s="271" t="s">
        <v>88</v>
      </c>
      <c r="E74" s="275">
        <v>0.94</v>
      </c>
      <c r="F74" s="42">
        <f t="shared" si="0"/>
        <v>3.76</v>
      </c>
    </row>
    <row r="75" spans="1:6" ht="12.75">
      <c r="A75" s="54"/>
      <c r="B75" s="63">
        <v>66</v>
      </c>
      <c r="C75" s="287" t="s">
        <v>418</v>
      </c>
      <c r="D75" s="271" t="s">
        <v>88</v>
      </c>
      <c r="E75" s="275">
        <v>1.59</v>
      </c>
      <c r="F75" s="42">
        <f t="shared" si="0"/>
        <v>6.36</v>
      </c>
    </row>
    <row r="76" spans="1:6" ht="12.75">
      <c r="A76" s="54"/>
      <c r="B76" s="66">
        <v>67</v>
      </c>
      <c r="C76" s="287" t="s">
        <v>567</v>
      </c>
      <c r="D76" s="271" t="s">
        <v>88</v>
      </c>
      <c r="E76" s="275">
        <v>1.48</v>
      </c>
      <c r="F76" s="42">
        <f t="shared" si="0"/>
        <v>5.92</v>
      </c>
    </row>
    <row r="77" spans="1:6" ht="12.75">
      <c r="A77" s="54"/>
      <c r="B77" s="63">
        <v>68</v>
      </c>
      <c r="C77" s="287" t="s">
        <v>419</v>
      </c>
      <c r="D77" s="271" t="s">
        <v>85</v>
      </c>
      <c r="E77" s="275">
        <v>1.54</v>
      </c>
      <c r="F77" s="42">
        <f t="shared" si="0"/>
        <v>6.16</v>
      </c>
    </row>
    <row r="78" spans="1:6" ht="12.75">
      <c r="A78" s="54"/>
      <c r="B78" s="66">
        <v>69</v>
      </c>
      <c r="C78" s="287" t="s">
        <v>420</v>
      </c>
      <c r="D78" s="271" t="s">
        <v>85</v>
      </c>
      <c r="E78" s="275">
        <v>2.9</v>
      </c>
      <c r="F78" s="42">
        <f t="shared" si="0"/>
        <v>11.6</v>
      </c>
    </row>
    <row r="79" spans="1:6" ht="12.75">
      <c r="A79" s="54"/>
      <c r="B79" s="63">
        <v>70</v>
      </c>
      <c r="C79" s="287" t="s">
        <v>421</v>
      </c>
      <c r="D79" s="271" t="s">
        <v>88</v>
      </c>
      <c r="E79" s="275">
        <v>0.81</v>
      </c>
      <c r="F79" s="42">
        <f aca="true" t="shared" si="1" ref="F79:F92">ROUND(E79*4,2)</f>
        <v>3.24</v>
      </c>
    </row>
    <row r="80" spans="1:6" ht="12.75">
      <c r="A80" s="54"/>
      <c r="B80" s="66">
        <v>71</v>
      </c>
      <c r="C80" s="287" t="s">
        <v>422</v>
      </c>
      <c r="D80" s="271" t="s">
        <v>88</v>
      </c>
      <c r="E80" s="275">
        <v>0.84</v>
      </c>
      <c r="F80" s="42">
        <f t="shared" si="1"/>
        <v>3.36</v>
      </c>
    </row>
    <row r="81" spans="1:6" ht="12.75">
      <c r="A81" s="15"/>
      <c r="B81" s="63">
        <v>72</v>
      </c>
      <c r="C81" s="287" t="s">
        <v>423</v>
      </c>
      <c r="D81" s="270" t="s">
        <v>85</v>
      </c>
      <c r="E81" s="275">
        <v>0.81</v>
      </c>
      <c r="F81" s="71">
        <f t="shared" si="1"/>
        <v>3.24</v>
      </c>
    </row>
    <row r="82" spans="1:6" ht="12.75">
      <c r="A82" s="54"/>
      <c r="B82" s="66">
        <v>73</v>
      </c>
      <c r="C82" s="287" t="s">
        <v>424</v>
      </c>
      <c r="D82" s="271" t="s">
        <v>85</v>
      </c>
      <c r="E82" s="275">
        <v>0.87</v>
      </c>
      <c r="F82" s="42">
        <f t="shared" si="1"/>
        <v>3.48</v>
      </c>
    </row>
    <row r="83" spans="1:6" ht="12.75">
      <c r="A83" s="54"/>
      <c r="B83" s="63">
        <v>74</v>
      </c>
      <c r="C83" s="287" t="s">
        <v>425</v>
      </c>
      <c r="D83" s="271" t="s">
        <v>85</v>
      </c>
      <c r="E83" s="275">
        <v>0.87</v>
      </c>
      <c r="F83" s="42">
        <f t="shared" si="1"/>
        <v>3.48</v>
      </c>
    </row>
    <row r="84" spans="1:6" ht="12.75">
      <c r="A84" s="54"/>
      <c r="B84" s="66">
        <v>75</v>
      </c>
      <c r="C84" s="287" t="s">
        <v>426</v>
      </c>
      <c r="D84" s="271" t="s">
        <v>88</v>
      </c>
      <c r="E84" s="275">
        <v>0.87</v>
      </c>
      <c r="F84" s="42">
        <f t="shared" si="1"/>
        <v>3.48</v>
      </c>
    </row>
    <row r="85" spans="1:6" ht="12.75">
      <c r="A85" s="54"/>
      <c r="B85" s="63">
        <v>76</v>
      </c>
      <c r="C85" s="287" t="s">
        <v>427</v>
      </c>
      <c r="D85" s="271" t="s">
        <v>88</v>
      </c>
      <c r="E85" s="275">
        <v>0.86</v>
      </c>
      <c r="F85" s="42">
        <f t="shared" si="1"/>
        <v>3.44</v>
      </c>
    </row>
    <row r="86" spans="1:6" ht="12.75">
      <c r="A86" s="54"/>
      <c r="B86" s="66">
        <v>77</v>
      </c>
      <c r="C86" s="287" t="s">
        <v>568</v>
      </c>
      <c r="D86" s="271" t="s">
        <v>88</v>
      </c>
      <c r="E86" s="275">
        <v>1.63</v>
      </c>
      <c r="F86" s="42">
        <f t="shared" si="1"/>
        <v>6.52</v>
      </c>
    </row>
    <row r="87" spans="1:6" ht="12.75">
      <c r="A87" s="54"/>
      <c r="B87" s="63">
        <v>78</v>
      </c>
      <c r="C87" s="287" t="s">
        <v>349</v>
      </c>
      <c r="D87" s="271" t="s">
        <v>88</v>
      </c>
      <c r="E87" s="275">
        <v>1.63</v>
      </c>
      <c r="F87" s="42">
        <f t="shared" si="1"/>
        <v>6.52</v>
      </c>
    </row>
    <row r="88" spans="1:6" ht="12.75">
      <c r="A88" s="54"/>
      <c r="B88" s="66">
        <v>79</v>
      </c>
      <c r="C88" s="287" t="s">
        <v>472</v>
      </c>
      <c r="D88" s="271" t="s">
        <v>88</v>
      </c>
      <c r="E88" s="275">
        <v>2.07</v>
      </c>
      <c r="F88" s="42">
        <f t="shared" si="1"/>
        <v>8.28</v>
      </c>
    </row>
    <row r="89" spans="1:6" ht="12.75">
      <c r="A89" s="54"/>
      <c r="B89" s="63">
        <v>80</v>
      </c>
      <c r="C89" s="287" t="s">
        <v>350</v>
      </c>
      <c r="D89" s="271" t="s">
        <v>88</v>
      </c>
      <c r="E89" s="275">
        <v>0</v>
      </c>
      <c r="F89" s="42">
        <f t="shared" si="1"/>
        <v>0</v>
      </c>
    </row>
    <row r="90" spans="1:6" ht="12.75">
      <c r="A90" s="54"/>
      <c r="B90" s="66">
        <v>81</v>
      </c>
      <c r="C90" s="287" t="s">
        <v>351</v>
      </c>
      <c r="D90" s="271" t="s">
        <v>88</v>
      </c>
      <c r="E90" s="275">
        <v>0.32</v>
      </c>
      <c r="F90" s="42">
        <f t="shared" si="1"/>
        <v>1.28</v>
      </c>
    </row>
    <row r="91" spans="1:6" ht="12.75">
      <c r="A91" s="54"/>
      <c r="B91" s="63">
        <v>82</v>
      </c>
      <c r="C91" s="287" t="s">
        <v>352</v>
      </c>
      <c r="D91" s="271" t="s">
        <v>88</v>
      </c>
      <c r="E91" s="275">
        <v>0.43</v>
      </c>
      <c r="F91" s="42">
        <f t="shared" si="1"/>
        <v>1.72</v>
      </c>
    </row>
    <row r="92" spans="1:6" ht="13.5" thickBot="1">
      <c r="A92" s="54"/>
      <c r="B92" s="66">
        <v>83</v>
      </c>
      <c r="C92" s="288" t="s">
        <v>353</v>
      </c>
      <c r="D92" s="271" t="s">
        <v>85</v>
      </c>
      <c r="E92" s="284">
        <v>1.17</v>
      </c>
      <c r="F92" s="42">
        <f t="shared" si="1"/>
        <v>4.68</v>
      </c>
    </row>
    <row r="93" spans="1:6" ht="13.5" thickBot="1">
      <c r="A93" s="80"/>
      <c r="B93" s="122"/>
      <c r="C93" s="110" t="s">
        <v>76</v>
      </c>
      <c r="D93" s="272"/>
      <c r="E93" s="33">
        <f>SUM(E10:E92)</f>
        <v>80.07</v>
      </c>
      <c r="F93" s="34">
        <f>SUM(F10:F92)</f>
        <v>320.28</v>
      </c>
    </row>
    <row r="94" spans="1:4" ht="12.75">
      <c r="A94" s="98" t="s">
        <v>571</v>
      </c>
      <c r="B94" s="102"/>
      <c r="C94" s="98"/>
      <c r="D94" s="98"/>
    </row>
    <row r="95" ht="12.75">
      <c r="A95" s="98"/>
    </row>
    <row r="96" ht="12.75">
      <c r="C96" s="293"/>
    </row>
    <row r="97" spans="3:6" ht="12.75">
      <c r="C97" s="295"/>
      <c r="E97" s="8"/>
      <c r="F97" s="8"/>
    </row>
  </sheetData>
  <mergeCells count="9">
    <mergeCell ref="A5:F5"/>
    <mergeCell ref="A7:F7"/>
    <mergeCell ref="A1:F1"/>
    <mergeCell ref="A2:C2"/>
    <mergeCell ref="A3:C3"/>
    <mergeCell ref="A4:C4"/>
    <mergeCell ref="E2:F2"/>
    <mergeCell ref="E3:F3"/>
    <mergeCell ref="E4:F4"/>
  </mergeCells>
  <hyperlinks>
    <hyperlink ref="A1:F1" location="Главная!A1" display="Вернутся на главную страницу"/>
  </hyperlinks>
  <printOptions/>
  <pageMargins left="0.7874015748031497" right="0.1968503937007874" top="0" bottom="0" header="0.5118110236220472" footer="0.5118110236220472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A1" sqref="A1:F1"/>
    </sheetView>
  </sheetViews>
  <sheetFormatPr defaultColWidth="9.140625" defaultRowHeight="12.75"/>
  <cols>
    <col min="2" max="2" width="5.421875" style="19" customWidth="1"/>
    <col min="3" max="3" width="25.421875" style="0" customWidth="1"/>
    <col min="4" max="4" width="19.140625" style="0" customWidth="1"/>
    <col min="5" max="5" width="14.28125" style="19" customWidth="1"/>
    <col min="6" max="6" width="20.140625" style="19" customWidth="1"/>
    <col min="7" max="7" width="12.8515625" style="0" customWidth="1"/>
  </cols>
  <sheetData>
    <row r="1" spans="1:6" ht="12.75">
      <c r="A1" s="533" t="s">
        <v>122</v>
      </c>
      <c r="B1" s="472"/>
      <c r="C1" s="472"/>
      <c r="D1" s="472"/>
      <c r="E1" s="472"/>
      <c r="F1" s="472"/>
    </row>
    <row r="2" spans="1:6" ht="12.75">
      <c r="A2" s="458" t="s">
        <v>196</v>
      </c>
      <c r="B2" s="458"/>
      <c r="C2" s="458"/>
      <c r="D2" s="98"/>
      <c r="E2" s="458" t="s">
        <v>118</v>
      </c>
      <c r="F2" s="458"/>
    </row>
    <row r="3" spans="1:6" ht="12.75">
      <c r="A3" s="445" t="s">
        <v>197</v>
      </c>
      <c r="B3" s="445"/>
      <c r="C3" s="445"/>
      <c r="E3" s="445" t="s">
        <v>557</v>
      </c>
      <c r="F3" s="445"/>
    </row>
    <row r="4" spans="1:6" ht="12.75">
      <c r="A4" s="445" t="s">
        <v>70</v>
      </c>
      <c r="B4" s="445"/>
      <c r="C4" s="445"/>
      <c r="E4" s="445" t="s">
        <v>200</v>
      </c>
      <c r="F4" s="445"/>
    </row>
    <row r="7" spans="1:6" ht="15">
      <c r="A7" s="526" t="s">
        <v>269</v>
      </c>
      <c r="B7" s="526"/>
      <c r="C7" s="526"/>
      <c r="D7" s="526"/>
      <c r="E7" s="526"/>
      <c r="F7" s="526"/>
    </row>
    <row r="8" spans="1:7" ht="15">
      <c r="A8" s="526" t="s">
        <v>95</v>
      </c>
      <c r="B8" s="526"/>
      <c r="C8" s="526"/>
      <c r="D8" s="526"/>
      <c r="E8" s="526"/>
      <c r="F8" s="526"/>
      <c r="G8" s="43"/>
    </row>
    <row r="9" spans="1:7" ht="15">
      <c r="A9" s="526" t="s">
        <v>635</v>
      </c>
      <c r="B9" s="526"/>
      <c r="C9" s="526"/>
      <c r="D9" s="526"/>
      <c r="E9" s="526"/>
      <c r="F9" s="526"/>
      <c r="G9" s="81"/>
    </row>
    <row r="10" ht="13.5" thickBot="1"/>
    <row r="11" spans="1:6" ht="12.75">
      <c r="A11" s="77" t="s">
        <v>0</v>
      </c>
      <c r="B11" s="17" t="s">
        <v>119</v>
      </c>
      <c r="C11" s="24" t="s">
        <v>1</v>
      </c>
      <c r="D11" s="17" t="s">
        <v>2</v>
      </c>
      <c r="E11" s="24" t="s">
        <v>3</v>
      </c>
      <c r="F11" s="18" t="s">
        <v>4</v>
      </c>
    </row>
    <row r="12" spans="1:6" ht="13.5" thickBot="1">
      <c r="A12" s="78" t="s">
        <v>5</v>
      </c>
      <c r="B12" s="40" t="s">
        <v>120</v>
      </c>
      <c r="C12" s="22" t="s">
        <v>6</v>
      </c>
      <c r="D12" s="40" t="s">
        <v>7</v>
      </c>
      <c r="E12" s="22" t="s">
        <v>83</v>
      </c>
      <c r="F12" s="41" t="s">
        <v>9</v>
      </c>
    </row>
    <row r="13" spans="1:6" ht="12.75">
      <c r="A13" s="103" t="s">
        <v>10</v>
      </c>
      <c r="B13" s="66">
        <v>1</v>
      </c>
      <c r="C13" s="69" t="s">
        <v>429</v>
      </c>
      <c r="D13" s="53" t="s">
        <v>85</v>
      </c>
      <c r="E13" s="267">
        <v>0.77</v>
      </c>
      <c r="F13" s="71">
        <f aca="true" t="shared" si="0" ref="F13:F57">ROUND(E13*4,2)</f>
        <v>3.08</v>
      </c>
    </row>
    <row r="14" spans="1:6" ht="12.75">
      <c r="A14" s="103" t="s">
        <v>25</v>
      </c>
      <c r="B14" s="66">
        <v>2</v>
      </c>
      <c r="C14" s="28" t="s">
        <v>430</v>
      </c>
      <c r="D14" s="28" t="s">
        <v>85</v>
      </c>
      <c r="E14" s="268">
        <v>0.81</v>
      </c>
      <c r="F14" s="42">
        <f t="shared" si="0"/>
        <v>3.24</v>
      </c>
    </row>
    <row r="15" spans="1:6" ht="12.75">
      <c r="A15" s="103" t="s">
        <v>89</v>
      </c>
      <c r="B15" s="66">
        <v>3</v>
      </c>
      <c r="C15" s="28" t="s">
        <v>431</v>
      </c>
      <c r="D15" s="28" t="s">
        <v>85</v>
      </c>
      <c r="E15" s="268">
        <v>0.78</v>
      </c>
      <c r="F15" s="42">
        <f t="shared" si="0"/>
        <v>3.12</v>
      </c>
    </row>
    <row r="16" spans="1:6" ht="12.75">
      <c r="A16" s="103" t="s">
        <v>97</v>
      </c>
      <c r="B16" s="66">
        <v>4</v>
      </c>
      <c r="C16" s="28" t="s">
        <v>432</v>
      </c>
      <c r="D16" s="28" t="s">
        <v>85</v>
      </c>
      <c r="E16" s="268">
        <v>0.61</v>
      </c>
      <c r="F16" s="42">
        <f t="shared" si="0"/>
        <v>2.44</v>
      </c>
    </row>
    <row r="17" spans="1:6" ht="12.75">
      <c r="A17" s="103" t="s">
        <v>45</v>
      </c>
      <c r="B17" s="66">
        <v>5</v>
      </c>
      <c r="C17" s="28" t="s">
        <v>433</v>
      </c>
      <c r="D17" s="28" t="s">
        <v>88</v>
      </c>
      <c r="E17" s="132">
        <v>1.03</v>
      </c>
      <c r="F17" s="42">
        <f t="shared" si="0"/>
        <v>4.12</v>
      </c>
    </row>
    <row r="18" spans="1:6" ht="12.75">
      <c r="A18" s="103" t="s">
        <v>58</v>
      </c>
      <c r="B18" s="66">
        <v>6</v>
      </c>
      <c r="C18" s="28" t="s">
        <v>434</v>
      </c>
      <c r="D18" s="28" t="s">
        <v>88</v>
      </c>
      <c r="E18" s="132">
        <v>1.12</v>
      </c>
      <c r="F18" s="42">
        <f t="shared" si="0"/>
        <v>4.48</v>
      </c>
    </row>
    <row r="19" spans="1:6" ht="12.75">
      <c r="A19" s="103"/>
      <c r="B19" s="66">
        <v>7</v>
      </c>
      <c r="C19" s="28" t="s">
        <v>435</v>
      </c>
      <c r="D19" s="28" t="s">
        <v>88</v>
      </c>
      <c r="E19" s="29">
        <v>1.03</v>
      </c>
      <c r="F19" s="42">
        <f t="shared" si="0"/>
        <v>4.12</v>
      </c>
    </row>
    <row r="20" spans="1:6" ht="12.75">
      <c r="A20" s="103"/>
      <c r="B20" s="66">
        <v>8</v>
      </c>
      <c r="C20" s="28" t="s">
        <v>436</v>
      </c>
      <c r="D20" s="28" t="s">
        <v>85</v>
      </c>
      <c r="E20" s="29">
        <v>0.94</v>
      </c>
      <c r="F20" s="42">
        <f t="shared" si="0"/>
        <v>3.76</v>
      </c>
    </row>
    <row r="21" spans="1:6" ht="12.75">
      <c r="A21" s="103"/>
      <c r="B21" s="66">
        <v>9</v>
      </c>
      <c r="C21" s="28" t="s">
        <v>437</v>
      </c>
      <c r="D21" s="28" t="s">
        <v>85</v>
      </c>
      <c r="E21" s="29">
        <v>1.01</v>
      </c>
      <c r="F21" s="42">
        <f t="shared" si="0"/>
        <v>4.04</v>
      </c>
    </row>
    <row r="22" spans="1:6" ht="12.75">
      <c r="A22" s="103"/>
      <c r="B22" s="66">
        <v>10</v>
      </c>
      <c r="C22" s="28" t="s">
        <v>438</v>
      </c>
      <c r="D22" s="28" t="s">
        <v>85</v>
      </c>
      <c r="E22" s="29">
        <v>0.68</v>
      </c>
      <c r="F22" s="42">
        <f t="shared" si="0"/>
        <v>2.72</v>
      </c>
    </row>
    <row r="23" spans="1:6" ht="12.75">
      <c r="A23" s="103"/>
      <c r="B23" s="66">
        <v>11</v>
      </c>
      <c r="C23" s="28" t="s">
        <v>439</v>
      </c>
      <c r="D23" s="28" t="s">
        <v>85</v>
      </c>
      <c r="E23" s="29">
        <v>0.67</v>
      </c>
      <c r="F23" s="42">
        <f t="shared" si="0"/>
        <v>2.68</v>
      </c>
    </row>
    <row r="24" spans="1:6" ht="12.75">
      <c r="A24" s="103"/>
      <c r="B24" s="66">
        <v>12</v>
      </c>
      <c r="C24" s="28" t="s">
        <v>440</v>
      </c>
      <c r="D24" s="28" t="s">
        <v>85</v>
      </c>
      <c r="E24" s="29">
        <v>0.95</v>
      </c>
      <c r="F24" s="42">
        <f t="shared" si="0"/>
        <v>3.8</v>
      </c>
    </row>
    <row r="25" spans="1:6" ht="12.75">
      <c r="A25" s="103"/>
      <c r="B25" s="66">
        <v>13</v>
      </c>
      <c r="C25" s="28" t="s">
        <v>441</v>
      </c>
      <c r="D25" s="28" t="s">
        <v>85</v>
      </c>
      <c r="E25" s="29">
        <v>0.68</v>
      </c>
      <c r="F25" s="42">
        <f t="shared" si="0"/>
        <v>2.72</v>
      </c>
    </row>
    <row r="26" spans="1:6" ht="12.75">
      <c r="A26" s="103"/>
      <c r="B26" s="66">
        <v>14</v>
      </c>
      <c r="C26" s="28" t="s">
        <v>442</v>
      </c>
      <c r="D26" s="28" t="s">
        <v>85</v>
      </c>
      <c r="E26" s="29">
        <v>1.67</v>
      </c>
      <c r="F26" s="42">
        <f t="shared" si="0"/>
        <v>6.68</v>
      </c>
    </row>
    <row r="27" spans="1:6" ht="12.75">
      <c r="A27" s="103"/>
      <c r="B27" s="66">
        <v>15</v>
      </c>
      <c r="C27" s="28" t="s">
        <v>570</v>
      </c>
      <c r="D27" s="28" t="s">
        <v>85</v>
      </c>
      <c r="E27" s="29">
        <v>1.3</v>
      </c>
      <c r="F27" s="42">
        <f t="shared" si="0"/>
        <v>5.2</v>
      </c>
    </row>
    <row r="28" spans="1:6" ht="12.75">
      <c r="A28" s="103"/>
      <c r="B28" s="66">
        <v>16</v>
      </c>
      <c r="C28" s="28" t="s">
        <v>443</v>
      </c>
      <c r="D28" s="28" t="s">
        <v>88</v>
      </c>
      <c r="E28" s="29">
        <v>0.34</v>
      </c>
      <c r="F28" s="42">
        <f t="shared" si="0"/>
        <v>1.36</v>
      </c>
    </row>
    <row r="29" spans="1:6" ht="12.75">
      <c r="A29" s="103"/>
      <c r="B29" s="66">
        <v>17</v>
      </c>
      <c r="C29" s="28" t="s">
        <v>444</v>
      </c>
      <c r="D29" s="28" t="s">
        <v>88</v>
      </c>
      <c r="E29" s="29">
        <v>1.59</v>
      </c>
      <c r="F29" s="42">
        <f t="shared" si="0"/>
        <v>6.36</v>
      </c>
    </row>
    <row r="30" spans="1:6" ht="12.75">
      <c r="A30" s="103"/>
      <c r="B30" s="66">
        <v>18</v>
      </c>
      <c r="C30" s="28" t="s">
        <v>445</v>
      </c>
      <c r="D30" s="28" t="s">
        <v>85</v>
      </c>
      <c r="E30" s="29">
        <v>1.54</v>
      </c>
      <c r="F30" s="42">
        <f t="shared" si="0"/>
        <v>6.16</v>
      </c>
    </row>
    <row r="31" spans="1:6" ht="12.75">
      <c r="A31" s="103"/>
      <c r="B31" s="66">
        <v>19</v>
      </c>
      <c r="C31" s="28" t="s">
        <v>447</v>
      </c>
      <c r="D31" s="28" t="s">
        <v>85</v>
      </c>
      <c r="E31" s="29">
        <v>1.61</v>
      </c>
      <c r="F31" s="42">
        <f t="shared" si="0"/>
        <v>6.44</v>
      </c>
    </row>
    <row r="32" spans="1:6" ht="12.75">
      <c r="A32" s="103"/>
      <c r="B32" s="66">
        <v>20</v>
      </c>
      <c r="C32" s="3" t="s">
        <v>446</v>
      </c>
      <c r="D32" s="3" t="s">
        <v>88</v>
      </c>
      <c r="E32" s="29">
        <v>0.81</v>
      </c>
      <c r="F32" s="42">
        <f t="shared" si="0"/>
        <v>3.24</v>
      </c>
    </row>
    <row r="33" spans="1:6" ht="13.5" thickBot="1">
      <c r="A33" s="103"/>
      <c r="B33" s="199">
        <v>21</v>
      </c>
      <c r="C33" s="28" t="s">
        <v>473</v>
      </c>
      <c r="D33" s="3" t="s">
        <v>88</v>
      </c>
      <c r="E33" s="89">
        <v>1.08</v>
      </c>
      <c r="F33" s="10">
        <f t="shared" si="0"/>
        <v>4.32</v>
      </c>
    </row>
    <row r="34" spans="1:6" ht="12.75">
      <c r="A34" s="105" t="s">
        <v>20</v>
      </c>
      <c r="B34" s="66">
        <v>22</v>
      </c>
      <c r="C34" s="53" t="s">
        <v>448</v>
      </c>
      <c r="D34" s="53" t="s">
        <v>85</v>
      </c>
      <c r="E34" s="50">
        <v>0.44</v>
      </c>
      <c r="F34" s="36">
        <f t="shared" si="0"/>
        <v>1.76</v>
      </c>
    </row>
    <row r="35" spans="1:6" ht="12.75">
      <c r="A35" s="103" t="s">
        <v>26</v>
      </c>
      <c r="B35" s="66">
        <v>23</v>
      </c>
      <c r="C35" s="28" t="s">
        <v>449</v>
      </c>
      <c r="D35" s="28" t="s">
        <v>88</v>
      </c>
      <c r="E35" s="29">
        <v>1.03</v>
      </c>
      <c r="F35" s="42">
        <f t="shared" si="0"/>
        <v>4.12</v>
      </c>
    </row>
    <row r="36" spans="1:6" ht="12.75">
      <c r="A36" s="103" t="s">
        <v>96</v>
      </c>
      <c r="B36" s="66">
        <v>24</v>
      </c>
      <c r="C36" s="28" t="s">
        <v>450</v>
      </c>
      <c r="D36" s="28" t="s">
        <v>88</v>
      </c>
      <c r="E36" s="29">
        <v>0.19</v>
      </c>
      <c r="F36" s="42">
        <f t="shared" si="0"/>
        <v>0.76</v>
      </c>
    </row>
    <row r="37" spans="1:6" ht="12.75">
      <c r="A37" s="103" t="s">
        <v>39</v>
      </c>
      <c r="B37" s="66">
        <v>25</v>
      </c>
      <c r="C37" s="28" t="s">
        <v>451</v>
      </c>
      <c r="D37" s="28" t="s">
        <v>88</v>
      </c>
      <c r="E37" s="29">
        <v>0.35</v>
      </c>
      <c r="F37" s="42">
        <f t="shared" si="0"/>
        <v>1.4</v>
      </c>
    </row>
    <row r="38" spans="1:6" ht="12.75">
      <c r="A38" s="103" t="s">
        <v>50</v>
      </c>
      <c r="B38" s="66">
        <v>26</v>
      </c>
      <c r="C38" s="28" t="s">
        <v>452</v>
      </c>
      <c r="D38" s="28" t="s">
        <v>88</v>
      </c>
      <c r="E38" s="29">
        <v>0.61</v>
      </c>
      <c r="F38" s="42">
        <f t="shared" si="0"/>
        <v>2.44</v>
      </c>
    </row>
    <row r="39" spans="1:6" ht="12.75">
      <c r="A39" s="54"/>
      <c r="B39" s="66">
        <v>27</v>
      </c>
      <c r="C39" s="28" t="s">
        <v>453</v>
      </c>
      <c r="D39" s="28" t="s">
        <v>88</v>
      </c>
      <c r="E39" s="29">
        <v>0.81</v>
      </c>
      <c r="F39" s="42">
        <f t="shared" si="0"/>
        <v>3.24</v>
      </c>
    </row>
    <row r="40" spans="1:6" ht="12.75">
      <c r="A40" s="103"/>
      <c r="B40" s="66">
        <v>28</v>
      </c>
      <c r="C40" s="28" t="s">
        <v>459</v>
      </c>
      <c r="D40" s="28" t="s">
        <v>85</v>
      </c>
      <c r="E40" s="29">
        <v>1.16</v>
      </c>
      <c r="F40" s="42">
        <f t="shared" si="0"/>
        <v>4.64</v>
      </c>
    </row>
    <row r="41" spans="1:6" ht="12.75">
      <c r="A41" s="103"/>
      <c r="B41" s="66">
        <v>29</v>
      </c>
      <c r="C41" s="28" t="s">
        <v>460</v>
      </c>
      <c r="D41" s="28" t="s">
        <v>85</v>
      </c>
      <c r="E41" s="29">
        <v>0.64</v>
      </c>
      <c r="F41" s="42">
        <f t="shared" si="0"/>
        <v>2.56</v>
      </c>
    </row>
    <row r="42" spans="1:6" ht="12.75">
      <c r="A42" s="54"/>
      <c r="B42" s="66">
        <v>30</v>
      </c>
      <c r="C42" s="28" t="s">
        <v>454</v>
      </c>
      <c r="D42" s="28" t="s">
        <v>88</v>
      </c>
      <c r="E42" s="29">
        <v>0.38</v>
      </c>
      <c r="F42" s="42">
        <f t="shared" si="0"/>
        <v>1.52</v>
      </c>
    </row>
    <row r="43" spans="1:6" ht="12.75">
      <c r="A43" s="54"/>
      <c r="B43" s="66">
        <v>31</v>
      </c>
      <c r="C43" s="28" t="s">
        <v>608</v>
      </c>
      <c r="D43" s="28" t="s">
        <v>88</v>
      </c>
      <c r="E43" s="29">
        <v>0.25</v>
      </c>
      <c r="F43" s="42">
        <f t="shared" si="0"/>
        <v>1</v>
      </c>
    </row>
    <row r="44" spans="1:6" ht="12.75">
      <c r="A44" s="54"/>
      <c r="B44" s="66">
        <v>32</v>
      </c>
      <c r="C44" s="28" t="s">
        <v>458</v>
      </c>
      <c r="D44" s="28" t="s">
        <v>88</v>
      </c>
      <c r="E44" s="29">
        <v>0.27</v>
      </c>
      <c r="F44" s="42">
        <f t="shared" si="0"/>
        <v>1.08</v>
      </c>
    </row>
    <row r="45" spans="1:6" ht="12.75">
      <c r="A45" s="54"/>
      <c r="B45" s="66">
        <v>33</v>
      </c>
      <c r="C45" s="28" t="s">
        <v>457</v>
      </c>
      <c r="D45" s="28" t="s">
        <v>88</v>
      </c>
      <c r="E45" s="29">
        <v>1.03</v>
      </c>
      <c r="F45" s="42">
        <f t="shared" si="0"/>
        <v>4.12</v>
      </c>
    </row>
    <row r="46" spans="1:6" ht="12.75">
      <c r="A46" s="54"/>
      <c r="B46" s="66">
        <v>34</v>
      </c>
      <c r="C46" s="28" t="s">
        <v>461</v>
      </c>
      <c r="D46" s="28" t="s">
        <v>88</v>
      </c>
      <c r="E46" s="29">
        <v>0.35</v>
      </c>
      <c r="F46" s="42">
        <f t="shared" si="0"/>
        <v>1.4</v>
      </c>
    </row>
    <row r="47" spans="1:6" ht="12.75">
      <c r="A47" s="54"/>
      <c r="B47" s="66">
        <v>35</v>
      </c>
      <c r="C47" s="28" t="s">
        <v>462</v>
      </c>
      <c r="D47" s="28" t="s">
        <v>88</v>
      </c>
      <c r="E47" s="29">
        <v>0.83</v>
      </c>
      <c r="F47" s="42">
        <f t="shared" si="0"/>
        <v>3.32</v>
      </c>
    </row>
    <row r="48" spans="1:6" ht="12.75">
      <c r="A48" s="54"/>
      <c r="B48" s="66">
        <v>36</v>
      </c>
      <c r="C48" s="28" t="s">
        <v>456</v>
      </c>
      <c r="D48" s="28" t="s">
        <v>85</v>
      </c>
      <c r="E48" s="29">
        <v>0.51</v>
      </c>
      <c r="F48" s="42">
        <f t="shared" si="0"/>
        <v>2.04</v>
      </c>
    </row>
    <row r="49" spans="1:6" ht="12.75">
      <c r="A49" s="54"/>
      <c r="B49" s="66">
        <v>37</v>
      </c>
      <c r="C49" s="28" t="s">
        <v>455</v>
      </c>
      <c r="D49" s="28" t="s">
        <v>85</v>
      </c>
      <c r="E49" s="29">
        <v>0.45</v>
      </c>
      <c r="F49" s="42">
        <f t="shared" si="0"/>
        <v>1.8</v>
      </c>
    </row>
    <row r="50" spans="1:6" ht="12.75">
      <c r="A50" s="54"/>
      <c r="B50" s="66">
        <v>38</v>
      </c>
      <c r="C50" s="28" t="s">
        <v>463</v>
      </c>
      <c r="D50" s="28" t="s">
        <v>88</v>
      </c>
      <c r="E50" s="29">
        <v>0.84</v>
      </c>
      <c r="F50" s="42">
        <f t="shared" si="0"/>
        <v>3.36</v>
      </c>
    </row>
    <row r="51" spans="1:6" ht="12.75">
      <c r="A51" s="54"/>
      <c r="B51" s="66">
        <v>39</v>
      </c>
      <c r="C51" s="28" t="s">
        <v>464</v>
      </c>
      <c r="D51" s="28" t="s">
        <v>85</v>
      </c>
      <c r="E51" s="29">
        <v>0.81</v>
      </c>
      <c r="F51" s="42">
        <f t="shared" si="0"/>
        <v>3.24</v>
      </c>
    </row>
    <row r="52" spans="1:6" ht="12.75">
      <c r="A52" s="54"/>
      <c r="B52" s="66">
        <v>40</v>
      </c>
      <c r="C52" s="28" t="s">
        <v>466</v>
      </c>
      <c r="D52" s="28" t="s">
        <v>85</v>
      </c>
      <c r="E52" s="29">
        <v>0.87</v>
      </c>
      <c r="F52" s="42">
        <f t="shared" si="0"/>
        <v>3.48</v>
      </c>
    </row>
    <row r="53" spans="1:6" ht="12.75">
      <c r="A53" s="54"/>
      <c r="B53" s="66">
        <v>41</v>
      </c>
      <c r="C53" s="28" t="s">
        <v>465</v>
      </c>
      <c r="D53" s="28" t="s">
        <v>85</v>
      </c>
      <c r="E53" s="29">
        <v>0.87</v>
      </c>
      <c r="F53" s="42">
        <f t="shared" si="0"/>
        <v>3.48</v>
      </c>
    </row>
    <row r="54" spans="1:6" ht="12.75">
      <c r="A54" s="54"/>
      <c r="B54" s="66">
        <v>42</v>
      </c>
      <c r="C54" s="28" t="s">
        <v>569</v>
      </c>
      <c r="D54" s="28" t="s">
        <v>88</v>
      </c>
      <c r="E54" s="29">
        <v>0.82</v>
      </c>
      <c r="F54" s="42">
        <f t="shared" si="0"/>
        <v>3.28</v>
      </c>
    </row>
    <row r="55" spans="1:6" ht="12.75">
      <c r="A55" s="54"/>
      <c r="B55" s="66">
        <v>43</v>
      </c>
      <c r="C55" s="28" t="s">
        <v>467</v>
      </c>
      <c r="D55" s="28" t="s">
        <v>88</v>
      </c>
      <c r="E55" s="29">
        <v>0.82</v>
      </c>
      <c r="F55" s="42">
        <f t="shared" si="0"/>
        <v>3.28</v>
      </c>
    </row>
    <row r="56" spans="1:6" ht="12.75">
      <c r="A56" s="54"/>
      <c r="B56" s="66">
        <v>44</v>
      </c>
      <c r="C56" s="28" t="s">
        <v>468</v>
      </c>
      <c r="D56" s="28" t="s">
        <v>85</v>
      </c>
      <c r="E56" s="29">
        <v>0.42</v>
      </c>
      <c r="F56" s="42">
        <f t="shared" si="0"/>
        <v>1.68</v>
      </c>
    </row>
    <row r="57" spans="1:6" ht="13.5" thickBot="1">
      <c r="A57" s="54"/>
      <c r="B57" s="66">
        <v>45</v>
      </c>
      <c r="C57" s="3" t="s">
        <v>469</v>
      </c>
      <c r="D57" s="3" t="s">
        <v>85</v>
      </c>
      <c r="E57" s="5">
        <v>0.56</v>
      </c>
      <c r="F57" s="14">
        <f t="shared" si="0"/>
        <v>2.24</v>
      </c>
    </row>
    <row r="58" spans="1:6" ht="13.5" thickBot="1">
      <c r="A58" s="85"/>
      <c r="B58" s="86"/>
      <c r="C58" s="289" t="s">
        <v>235</v>
      </c>
      <c r="D58" s="290"/>
      <c r="E58" s="291">
        <f>SUM(E13:E57)</f>
        <v>36.33</v>
      </c>
      <c r="F58" s="88">
        <f>SUM(F13:F57)</f>
        <v>145.32</v>
      </c>
    </row>
    <row r="60" ht="12.75">
      <c r="A60" s="98" t="s">
        <v>155</v>
      </c>
    </row>
    <row r="61" spans="1:3" ht="12.75">
      <c r="A61" s="98" t="s">
        <v>154</v>
      </c>
      <c r="C61" s="98"/>
    </row>
    <row r="62" ht="12.75">
      <c r="C62" s="293"/>
    </row>
    <row r="63" spans="1:6" ht="12.75">
      <c r="A63" s="103"/>
      <c r="C63" s="295"/>
      <c r="F63" s="8"/>
    </row>
    <row r="64" ht="12.75">
      <c r="A64" s="103"/>
    </row>
    <row r="65" ht="12.75">
      <c r="A65" s="103"/>
    </row>
    <row r="66" ht="12.75">
      <c r="A66" s="103"/>
    </row>
    <row r="67" ht="12.75">
      <c r="A67" s="103"/>
    </row>
    <row r="68" ht="12.75">
      <c r="A68" s="103"/>
    </row>
  </sheetData>
  <mergeCells count="10">
    <mergeCell ref="A7:F7"/>
    <mergeCell ref="A9:F9"/>
    <mergeCell ref="A1:F1"/>
    <mergeCell ref="A2:C2"/>
    <mergeCell ref="A3:C3"/>
    <mergeCell ref="A4:C4"/>
    <mergeCell ref="E2:F2"/>
    <mergeCell ref="E3:F3"/>
    <mergeCell ref="E4:F4"/>
    <mergeCell ref="A8:F8"/>
  </mergeCells>
  <hyperlinks>
    <hyperlink ref="A1:F1" location="Главная!A1" display="Вернутся на главную страницу"/>
  </hyperlink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9"/>
  <sheetViews>
    <sheetView workbookViewId="0" topLeftCell="A1">
      <selection activeCell="A1" sqref="A1:F1"/>
    </sheetView>
  </sheetViews>
  <sheetFormatPr defaultColWidth="9.140625" defaultRowHeight="12.75"/>
  <cols>
    <col min="1" max="1" width="10.8515625" style="0" customWidth="1"/>
    <col min="2" max="2" width="6.00390625" style="19" customWidth="1"/>
    <col min="3" max="3" width="27.28125" style="0" customWidth="1"/>
    <col min="4" max="4" width="18.57421875" style="0" customWidth="1"/>
    <col min="5" max="5" width="12.00390625" style="81" customWidth="1"/>
    <col min="6" max="6" width="20.28125" style="19" customWidth="1"/>
  </cols>
  <sheetData>
    <row r="1" spans="1:6" ht="12.75">
      <c r="A1" s="533" t="s">
        <v>122</v>
      </c>
      <c r="B1" s="472"/>
      <c r="C1" s="472"/>
      <c r="D1" s="472"/>
      <c r="E1" s="472"/>
      <c r="F1" s="472"/>
    </row>
    <row r="2" spans="1:7" ht="12.75">
      <c r="A2" s="458" t="s">
        <v>196</v>
      </c>
      <c r="B2" s="458"/>
      <c r="C2" s="458"/>
      <c r="D2" s="98"/>
      <c r="E2" s="458" t="s">
        <v>118</v>
      </c>
      <c r="F2" s="458"/>
      <c r="G2" s="98"/>
    </row>
    <row r="3" spans="1:6" ht="12.75">
      <c r="A3" s="445" t="s">
        <v>197</v>
      </c>
      <c r="B3" s="445"/>
      <c r="C3" s="445"/>
      <c r="E3" s="445" t="s">
        <v>556</v>
      </c>
      <c r="F3" s="445"/>
    </row>
    <row r="4" spans="1:6" ht="12.75">
      <c r="A4" s="445" t="s">
        <v>70</v>
      </c>
      <c r="B4" s="445"/>
      <c r="C4" s="445"/>
      <c r="E4" s="445" t="s">
        <v>172</v>
      </c>
      <c r="F4" s="445"/>
    </row>
    <row r="5" spans="1:6" ht="15">
      <c r="A5" s="526" t="s">
        <v>270</v>
      </c>
      <c r="B5" s="526"/>
      <c r="C5" s="526"/>
      <c r="D5" s="526"/>
      <c r="E5" s="526"/>
      <c r="F5" s="526"/>
    </row>
    <row r="6" spans="1:6" ht="15">
      <c r="A6" s="526" t="s">
        <v>272</v>
      </c>
      <c r="B6" s="526"/>
      <c r="C6" s="526"/>
      <c r="D6" s="526"/>
      <c r="E6" s="526"/>
      <c r="F6" s="526"/>
    </row>
    <row r="7" spans="1:6" ht="15.75" thickBot="1">
      <c r="A7" s="526" t="s">
        <v>636</v>
      </c>
      <c r="B7" s="526"/>
      <c r="C7" s="526"/>
      <c r="D7" s="526"/>
      <c r="E7" s="526"/>
      <c r="F7" s="526"/>
    </row>
    <row r="8" spans="1:6" ht="12.75">
      <c r="A8" s="77" t="s">
        <v>98</v>
      </c>
      <c r="B8" s="107" t="s">
        <v>119</v>
      </c>
      <c r="C8" s="17" t="s">
        <v>99</v>
      </c>
      <c r="D8" s="107" t="s">
        <v>100</v>
      </c>
      <c r="E8" s="17" t="s">
        <v>101</v>
      </c>
      <c r="F8" s="73" t="s">
        <v>102</v>
      </c>
    </row>
    <row r="9" spans="1:6" ht="13.5" thickBot="1">
      <c r="A9" s="78" t="s">
        <v>103</v>
      </c>
      <c r="B9" s="67" t="s">
        <v>120</v>
      </c>
      <c r="C9" s="40" t="s">
        <v>104</v>
      </c>
      <c r="D9" s="67" t="s">
        <v>105</v>
      </c>
      <c r="E9" s="40" t="s">
        <v>8</v>
      </c>
      <c r="F9" s="74" t="s">
        <v>106</v>
      </c>
    </row>
    <row r="10" spans="1:6" ht="12.75">
      <c r="A10" s="103" t="s">
        <v>10</v>
      </c>
      <c r="B10" s="66">
        <v>1</v>
      </c>
      <c r="C10" s="69" t="s">
        <v>165</v>
      </c>
      <c r="D10" s="270" t="s">
        <v>171</v>
      </c>
      <c r="E10" s="79">
        <v>2.21</v>
      </c>
      <c r="F10" s="269">
        <f aca="true" t="shared" si="0" ref="F10:F15">SUM(E10*4)</f>
        <v>8.84</v>
      </c>
    </row>
    <row r="11" spans="1:6" ht="12.75">
      <c r="A11" s="103"/>
      <c r="B11" s="29">
        <v>2</v>
      </c>
      <c r="C11" s="28" t="s">
        <v>166</v>
      </c>
      <c r="D11" s="271" t="s">
        <v>171</v>
      </c>
      <c r="E11" s="29">
        <v>1.9</v>
      </c>
      <c r="F11" s="269">
        <f t="shared" si="0"/>
        <v>7.6</v>
      </c>
    </row>
    <row r="12" spans="1:6" ht="12.75">
      <c r="A12" s="103"/>
      <c r="B12" s="29">
        <v>3</v>
      </c>
      <c r="C12" s="28" t="s">
        <v>167</v>
      </c>
      <c r="D12" s="271" t="s">
        <v>171</v>
      </c>
      <c r="E12" s="29">
        <v>2.24</v>
      </c>
      <c r="F12" s="269">
        <f t="shared" si="0"/>
        <v>8.96</v>
      </c>
    </row>
    <row r="13" spans="1:6" ht="12.75">
      <c r="A13" s="103"/>
      <c r="B13" s="29">
        <v>4</v>
      </c>
      <c r="C13" s="28" t="s">
        <v>41</v>
      </c>
      <c r="D13" s="271" t="s">
        <v>171</v>
      </c>
      <c r="E13" s="29">
        <v>1.94</v>
      </c>
      <c r="F13" s="269">
        <f t="shared" si="0"/>
        <v>7.76</v>
      </c>
    </row>
    <row r="14" spans="1:6" ht="12.75">
      <c r="A14" s="103"/>
      <c r="B14" s="29">
        <v>5</v>
      </c>
      <c r="C14" s="28" t="s">
        <v>42</v>
      </c>
      <c r="D14" s="271" t="s">
        <v>171</v>
      </c>
      <c r="E14" s="29">
        <v>3.01</v>
      </c>
      <c r="F14" s="269">
        <f t="shared" si="0"/>
        <v>12.04</v>
      </c>
    </row>
    <row r="15" spans="1:6" ht="13.5" thickBot="1">
      <c r="A15" s="103"/>
      <c r="B15" s="89">
        <v>6</v>
      </c>
      <c r="C15" s="28" t="s">
        <v>11</v>
      </c>
      <c r="D15" s="271" t="s">
        <v>171</v>
      </c>
      <c r="E15" s="29">
        <v>0.97</v>
      </c>
      <c r="F15" s="269">
        <f t="shared" si="0"/>
        <v>3.88</v>
      </c>
    </row>
    <row r="16" spans="1:6" ht="13.5" thickBot="1">
      <c r="A16" s="104"/>
      <c r="B16" s="99"/>
      <c r="C16" s="110" t="s">
        <v>107</v>
      </c>
      <c r="D16" s="272"/>
      <c r="E16" s="33">
        <f>SUM(E10:E15)</f>
        <v>12.27</v>
      </c>
      <c r="F16" s="88">
        <f>SUM(F10:F15)</f>
        <v>49.08</v>
      </c>
    </row>
    <row r="17" spans="1:6" ht="12.75">
      <c r="A17" s="103" t="s">
        <v>20</v>
      </c>
      <c r="B17" s="79">
        <v>7</v>
      </c>
      <c r="C17" s="28" t="s">
        <v>43</v>
      </c>
      <c r="D17" s="271" t="s">
        <v>171</v>
      </c>
      <c r="E17" s="29">
        <v>2.69</v>
      </c>
      <c r="F17" s="269">
        <f aca="true" t="shared" si="1" ref="F17:F22">SUM(E17*4)</f>
        <v>10.76</v>
      </c>
    </row>
    <row r="18" spans="1:6" ht="12.75">
      <c r="A18" s="103"/>
      <c r="B18" s="63">
        <v>8</v>
      </c>
      <c r="C18" s="28" t="s">
        <v>44</v>
      </c>
      <c r="D18" s="271" t="s">
        <v>171</v>
      </c>
      <c r="E18" s="29">
        <v>3.02</v>
      </c>
      <c r="F18" s="269">
        <f t="shared" si="1"/>
        <v>12.08</v>
      </c>
    </row>
    <row r="19" spans="1:6" ht="12.75">
      <c r="A19" s="103"/>
      <c r="B19" s="63">
        <v>9</v>
      </c>
      <c r="C19" s="28" t="s">
        <v>13</v>
      </c>
      <c r="D19" s="271" t="s">
        <v>171</v>
      </c>
      <c r="E19" s="29">
        <v>1.33</v>
      </c>
      <c r="F19" s="269">
        <f t="shared" si="1"/>
        <v>5.32</v>
      </c>
    </row>
    <row r="20" spans="1:6" ht="12.75">
      <c r="A20" s="103"/>
      <c r="B20" s="29">
        <v>10</v>
      </c>
      <c r="C20" s="28" t="s">
        <v>14</v>
      </c>
      <c r="D20" s="271" t="s">
        <v>171</v>
      </c>
      <c r="E20" s="29">
        <v>1.36</v>
      </c>
      <c r="F20" s="269">
        <f t="shared" si="1"/>
        <v>5.44</v>
      </c>
    </row>
    <row r="21" spans="1:6" ht="12.75">
      <c r="A21" s="103"/>
      <c r="B21" s="29">
        <v>11</v>
      </c>
      <c r="C21" s="28" t="s">
        <v>15</v>
      </c>
      <c r="D21" s="271" t="s">
        <v>171</v>
      </c>
      <c r="E21" s="29">
        <v>1.34</v>
      </c>
      <c r="F21" s="269">
        <f t="shared" si="1"/>
        <v>5.36</v>
      </c>
    </row>
    <row r="22" spans="1:6" ht="13.5" thickBot="1">
      <c r="A22" s="103"/>
      <c r="B22" s="29">
        <v>12</v>
      </c>
      <c r="C22" s="28" t="s">
        <v>16</v>
      </c>
      <c r="D22" s="271" t="s">
        <v>171</v>
      </c>
      <c r="E22" s="29">
        <v>0.86</v>
      </c>
      <c r="F22" s="269">
        <f t="shared" si="1"/>
        <v>3.44</v>
      </c>
    </row>
    <row r="23" spans="1:6" ht="13.5" thickBot="1">
      <c r="A23" s="104"/>
      <c r="B23" s="99"/>
      <c r="C23" s="110" t="s">
        <v>107</v>
      </c>
      <c r="D23" s="272"/>
      <c r="E23" s="33">
        <f>SUM(E17:E22)</f>
        <v>10.6</v>
      </c>
      <c r="F23" s="88">
        <f>SUM(F17:F22)</f>
        <v>42.4</v>
      </c>
    </row>
    <row r="24" spans="1:7" ht="12.75">
      <c r="A24" s="105" t="s">
        <v>108</v>
      </c>
      <c r="B24" s="100">
        <v>13</v>
      </c>
      <c r="C24" s="53" t="s">
        <v>17</v>
      </c>
      <c r="D24" s="273" t="s">
        <v>171</v>
      </c>
      <c r="E24" s="29">
        <v>1.4</v>
      </c>
      <c r="F24" s="269">
        <f aca="true" t="shared" si="2" ref="F24:F32">SUM(E24*4)</f>
        <v>5.6</v>
      </c>
      <c r="G24" s="8"/>
    </row>
    <row r="25" spans="1:7" ht="12.75">
      <c r="A25" s="103"/>
      <c r="B25" s="29">
        <v>14</v>
      </c>
      <c r="C25" s="28" t="s">
        <v>168</v>
      </c>
      <c r="D25" s="271" t="s">
        <v>171</v>
      </c>
      <c r="E25" s="29">
        <v>1.34</v>
      </c>
      <c r="F25" s="269">
        <f t="shared" si="2"/>
        <v>5.36</v>
      </c>
      <c r="G25" s="8"/>
    </row>
    <row r="26" spans="1:7" ht="12.75">
      <c r="A26" s="103"/>
      <c r="B26" s="29">
        <v>15</v>
      </c>
      <c r="C26" s="28" t="s">
        <v>19</v>
      </c>
      <c r="D26" s="271" t="s">
        <v>171</v>
      </c>
      <c r="E26" s="29">
        <v>0.84</v>
      </c>
      <c r="F26" s="269">
        <f t="shared" si="2"/>
        <v>3.36</v>
      </c>
      <c r="G26" s="8"/>
    </row>
    <row r="27" spans="1:7" ht="12.75">
      <c r="A27" s="103"/>
      <c r="B27" s="29">
        <v>16</v>
      </c>
      <c r="C27" s="28" t="s">
        <v>21</v>
      </c>
      <c r="D27" s="271" t="s">
        <v>171</v>
      </c>
      <c r="E27" s="29">
        <v>1.71</v>
      </c>
      <c r="F27" s="269">
        <f t="shared" si="2"/>
        <v>6.84</v>
      </c>
      <c r="G27" s="8"/>
    </row>
    <row r="28" spans="1:7" ht="12.75">
      <c r="A28" s="103"/>
      <c r="B28" s="29">
        <v>17</v>
      </c>
      <c r="C28" s="28" t="s">
        <v>80</v>
      </c>
      <c r="D28" s="271" t="s">
        <v>171</v>
      </c>
      <c r="E28" s="29">
        <v>1.36</v>
      </c>
      <c r="F28" s="269">
        <f t="shared" si="2"/>
        <v>5.44</v>
      </c>
      <c r="G28" s="8"/>
    </row>
    <row r="29" spans="1:7" ht="12.75">
      <c r="A29" s="103"/>
      <c r="B29" s="29">
        <v>18</v>
      </c>
      <c r="C29" s="28" t="s">
        <v>561</v>
      </c>
      <c r="D29" s="271" t="s">
        <v>171</v>
      </c>
      <c r="E29" s="29">
        <v>1.68</v>
      </c>
      <c r="F29" s="269">
        <f t="shared" si="2"/>
        <v>6.72</v>
      </c>
      <c r="G29" s="8"/>
    </row>
    <row r="30" spans="1:7" ht="12.75">
      <c r="A30" s="103"/>
      <c r="B30" s="29">
        <v>19</v>
      </c>
      <c r="C30" s="28" t="s">
        <v>79</v>
      </c>
      <c r="D30" s="271" t="s">
        <v>171</v>
      </c>
      <c r="E30" s="29">
        <v>2.56</v>
      </c>
      <c r="F30" s="269">
        <f t="shared" si="2"/>
        <v>10.24</v>
      </c>
      <c r="G30" s="8"/>
    </row>
    <row r="31" spans="1:7" ht="12.75">
      <c r="A31" s="103"/>
      <c r="B31" s="29">
        <v>20</v>
      </c>
      <c r="C31" s="28" t="s">
        <v>74</v>
      </c>
      <c r="D31" s="271" t="s">
        <v>171</v>
      </c>
      <c r="E31" s="29">
        <v>1.6</v>
      </c>
      <c r="F31" s="269">
        <f t="shared" si="2"/>
        <v>6.4</v>
      </c>
      <c r="G31" s="8"/>
    </row>
    <row r="32" spans="1:7" ht="13.5" thickBot="1">
      <c r="A32" s="106"/>
      <c r="B32" s="29">
        <v>21</v>
      </c>
      <c r="C32" s="51" t="s">
        <v>77</v>
      </c>
      <c r="D32" s="271" t="s">
        <v>171</v>
      </c>
      <c r="E32" s="29">
        <v>1.19</v>
      </c>
      <c r="F32" s="269">
        <f t="shared" si="2"/>
        <v>4.76</v>
      </c>
      <c r="G32" s="8"/>
    </row>
    <row r="33" spans="1:6" ht="13.5" thickBot="1">
      <c r="A33" s="104"/>
      <c r="B33" s="99"/>
      <c r="C33" s="110" t="s">
        <v>107</v>
      </c>
      <c r="D33" s="272"/>
      <c r="E33" s="33">
        <f>SUM(E24:E32)</f>
        <v>13.68</v>
      </c>
      <c r="F33" s="88">
        <f>SUM(F24:F32)</f>
        <v>54.72</v>
      </c>
    </row>
    <row r="34" spans="1:6" ht="12.75">
      <c r="A34" s="103" t="s">
        <v>26</v>
      </c>
      <c r="B34" s="63">
        <v>22</v>
      </c>
      <c r="C34" s="28" t="s">
        <v>22</v>
      </c>
      <c r="D34" s="271" t="s">
        <v>171</v>
      </c>
      <c r="E34" s="29">
        <v>1.69</v>
      </c>
      <c r="F34" s="269">
        <f aca="true" t="shared" si="3" ref="F34:F40">SUM(E34*4)</f>
        <v>6.76</v>
      </c>
    </row>
    <row r="35" spans="1:6" ht="12.75">
      <c r="A35" s="103"/>
      <c r="B35" s="29">
        <v>23</v>
      </c>
      <c r="C35" s="28" t="s">
        <v>23</v>
      </c>
      <c r="D35" s="271" t="s">
        <v>171</v>
      </c>
      <c r="E35" s="29">
        <v>1.95</v>
      </c>
      <c r="F35" s="269">
        <f t="shared" si="3"/>
        <v>7.8</v>
      </c>
    </row>
    <row r="36" spans="1:6" ht="12.75">
      <c r="A36" s="103"/>
      <c r="B36" s="63">
        <v>24</v>
      </c>
      <c r="C36" s="28" t="s">
        <v>24</v>
      </c>
      <c r="D36" s="271" t="s">
        <v>171</v>
      </c>
      <c r="E36" s="29">
        <v>1.95</v>
      </c>
      <c r="F36" s="269">
        <f t="shared" si="3"/>
        <v>7.8</v>
      </c>
    </row>
    <row r="37" spans="1:6" ht="12.75">
      <c r="A37" s="103"/>
      <c r="B37" s="29">
        <v>25</v>
      </c>
      <c r="C37" s="3" t="s">
        <v>173</v>
      </c>
      <c r="D37" s="271" t="s">
        <v>171</v>
      </c>
      <c r="E37" s="29">
        <v>3.03</v>
      </c>
      <c r="F37" s="269">
        <f t="shared" si="3"/>
        <v>12.12</v>
      </c>
    </row>
    <row r="38" spans="1:6" ht="12.75">
      <c r="A38" s="103"/>
      <c r="B38" s="63">
        <v>26</v>
      </c>
      <c r="C38" s="28" t="s">
        <v>354</v>
      </c>
      <c r="D38" s="271" t="s">
        <v>171</v>
      </c>
      <c r="E38" s="29">
        <v>1.7</v>
      </c>
      <c r="F38" s="269">
        <f t="shared" si="3"/>
        <v>6.8</v>
      </c>
    </row>
    <row r="39" spans="1:6" ht="12.75">
      <c r="A39" s="103"/>
      <c r="B39" s="29">
        <v>27</v>
      </c>
      <c r="C39" s="28" t="s">
        <v>144</v>
      </c>
      <c r="D39" s="271" t="s">
        <v>171</v>
      </c>
      <c r="E39" s="29">
        <v>1.5</v>
      </c>
      <c r="F39" s="269">
        <f t="shared" si="3"/>
        <v>6</v>
      </c>
    </row>
    <row r="40" spans="1:6" ht="13.5" thickBot="1">
      <c r="A40" s="103"/>
      <c r="B40" s="63">
        <v>28</v>
      </c>
      <c r="C40" s="28" t="s">
        <v>145</v>
      </c>
      <c r="D40" s="271" t="s">
        <v>171</v>
      </c>
      <c r="E40" s="29">
        <v>2.38</v>
      </c>
      <c r="F40" s="269">
        <f t="shared" si="3"/>
        <v>9.52</v>
      </c>
    </row>
    <row r="41" spans="1:6" ht="13.5" thickBot="1">
      <c r="A41" s="104"/>
      <c r="B41" s="99"/>
      <c r="C41" s="110" t="s">
        <v>107</v>
      </c>
      <c r="D41" s="272"/>
      <c r="E41" s="33">
        <f>SUM(E34:E40)</f>
        <v>14.2</v>
      </c>
      <c r="F41" s="88">
        <f>SUM(F34:F40)</f>
        <v>56.8</v>
      </c>
    </row>
    <row r="42" spans="1:6" ht="12.75">
      <c r="A42" s="103" t="s">
        <v>89</v>
      </c>
      <c r="B42" s="63">
        <v>29</v>
      </c>
      <c r="C42" s="28" t="s">
        <v>146</v>
      </c>
      <c r="D42" s="271" t="s">
        <v>171</v>
      </c>
      <c r="E42" s="29">
        <v>2.43</v>
      </c>
      <c r="F42" s="269">
        <f aca="true" t="shared" si="4" ref="F42:F47">SUM(E42*4)</f>
        <v>9.72</v>
      </c>
    </row>
    <row r="43" spans="1:6" ht="12.75">
      <c r="A43" s="103"/>
      <c r="B43" s="29">
        <v>30</v>
      </c>
      <c r="C43" s="28" t="s">
        <v>147</v>
      </c>
      <c r="D43" s="271" t="s">
        <v>171</v>
      </c>
      <c r="E43" s="29">
        <v>1.61</v>
      </c>
      <c r="F43" s="269">
        <f t="shared" si="4"/>
        <v>6.44</v>
      </c>
    </row>
    <row r="44" spans="1:6" ht="12.75">
      <c r="A44" s="103"/>
      <c r="B44" s="63">
        <v>31</v>
      </c>
      <c r="C44" s="3" t="s">
        <v>75</v>
      </c>
      <c r="D44" s="271" t="s">
        <v>171</v>
      </c>
      <c r="E44" s="29">
        <v>0.59</v>
      </c>
      <c r="F44" s="269">
        <f t="shared" si="4"/>
        <v>2.36</v>
      </c>
    </row>
    <row r="45" spans="1:6" ht="12.75">
      <c r="A45" s="103"/>
      <c r="B45" s="29">
        <v>32</v>
      </c>
      <c r="C45" s="3" t="s">
        <v>71</v>
      </c>
      <c r="D45" s="271" t="s">
        <v>171</v>
      </c>
      <c r="E45" s="29">
        <v>0.3</v>
      </c>
      <c r="F45" s="269">
        <f t="shared" si="4"/>
        <v>1.2</v>
      </c>
    </row>
    <row r="46" spans="1:6" ht="12.75">
      <c r="A46" s="103"/>
      <c r="B46" s="63">
        <v>33</v>
      </c>
      <c r="C46" s="3" t="s">
        <v>66</v>
      </c>
      <c r="D46" s="271" t="s">
        <v>171</v>
      </c>
      <c r="E46" s="29">
        <v>0.38</v>
      </c>
      <c r="F46" s="269">
        <f t="shared" si="4"/>
        <v>1.52</v>
      </c>
    </row>
    <row r="47" spans="1:6" ht="13.5" thickBot="1">
      <c r="A47" s="103"/>
      <c r="B47" s="29">
        <v>34</v>
      </c>
      <c r="C47" s="3" t="s">
        <v>72</v>
      </c>
      <c r="D47" s="271" t="s">
        <v>171</v>
      </c>
      <c r="E47" s="29">
        <v>0.62</v>
      </c>
      <c r="F47" s="269">
        <f t="shared" si="4"/>
        <v>2.48</v>
      </c>
    </row>
    <row r="48" spans="1:6" ht="13.5" thickBot="1">
      <c r="A48" s="104"/>
      <c r="B48" s="99"/>
      <c r="C48" s="110" t="s">
        <v>107</v>
      </c>
      <c r="D48" s="272"/>
      <c r="E48" s="33">
        <f>SUM(E42:E47)</f>
        <v>5.93</v>
      </c>
      <c r="F48" s="88">
        <f>SUM(F42:F47)</f>
        <v>23.72</v>
      </c>
    </row>
    <row r="49" spans="1:6" ht="12.75">
      <c r="A49" s="103" t="s">
        <v>96</v>
      </c>
      <c r="B49" s="63">
        <v>35</v>
      </c>
      <c r="C49" s="155" t="s">
        <v>160</v>
      </c>
      <c r="D49" s="271" t="s">
        <v>171</v>
      </c>
      <c r="E49" s="29">
        <v>3.22</v>
      </c>
      <c r="F49" s="269">
        <f aca="true" t="shared" si="5" ref="F49:F54">SUM(E49*4)</f>
        <v>12.88</v>
      </c>
    </row>
    <row r="50" spans="1:6" ht="12.75">
      <c r="A50" s="103"/>
      <c r="B50" s="29">
        <v>36</v>
      </c>
      <c r="C50" s="28" t="s">
        <v>69</v>
      </c>
      <c r="D50" s="271" t="s">
        <v>171</v>
      </c>
      <c r="E50" s="29">
        <v>2.49</v>
      </c>
      <c r="F50" s="269">
        <f t="shared" si="5"/>
        <v>9.96</v>
      </c>
    </row>
    <row r="51" spans="1:6" ht="12.75">
      <c r="A51" s="103"/>
      <c r="B51" s="63">
        <v>37</v>
      </c>
      <c r="C51" s="28" t="s">
        <v>46</v>
      </c>
      <c r="D51" s="271" t="s">
        <v>171</v>
      </c>
      <c r="E51" s="29">
        <v>2.25</v>
      </c>
      <c r="F51" s="269">
        <f t="shared" si="5"/>
        <v>9</v>
      </c>
    </row>
    <row r="52" spans="1:6" ht="12.75">
      <c r="A52" s="103"/>
      <c r="B52" s="29">
        <v>38</v>
      </c>
      <c r="C52" s="28" t="s">
        <v>161</v>
      </c>
      <c r="D52" s="271" t="s">
        <v>171</v>
      </c>
      <c r="E52" s="29">
        <v>1.51</v>
      </c>
      <c r="F52" s="269">
        <f t="shared" si="5"/>
        <v>6.04</v>
      </c>
    </row>
    <row r="53" spans="1:6" ht="12.75">
      <c r="A53" s="103"/>
      <c r="B53" s="63">
        <v>39</v>
      </c>
      <c r="C53" s="28" t="s">
        <v>94</v>
      </c>
      <c r="D53" s="271" t="s">
        <v>171</v>
      </c>
      <c r="E53" s="29">
        <v>1.51</v>
      </c>
      <c r="F53" s="269">
        <f t="shared" si="5"/>
        <v>6.04</v>
      </c>
    </row>
    <row r="54" spans="1:6" ht="13.5" thickBot="1">
      <c r="A54" s="103"/>
      <c r="B54" s="29">
        <v>40</v>
      </c>
      <c r="C54" s="28" t="s">
        <v>48</v>
      </c>
      <c r="D54" s="271" t="s">
        <v>171</v>
      </c>
      <c r="E54" s="29">
        <v>2.55</v>
      </c>
      <c r="F54" s="269">
        <f t="shared" si="5"/>
        <v>10.2</v>
      </c>
    </row>
    <row r="55" spans="1:6" ht="13.5" thickBot="1">
      <c r="A55" s="104"/>
      <c r="B55" s="99"/>
      <c r="C55" s="110" t="s">
        <v>107</v>
      </c>
      <c r="D55" s="272"/>
      <c r="E55" s="33">
        <f>SUM(E49:E54)</f>
        <v>13.530000000000001</v>
      </c>
      <c r="F55" s="88">
        <f>SUM(F49:F54)</f>
        <v>54.120000000000005</v>
      </c>
    </row>
    <row r="56" spans="1:6" ht="12.75">
      <c r="A56" s="103" t="s">
        <v>97</v>
      </c>
      <c r="B56" s="63">
        <v>41</v>
      </c>
      <c r="C56" s="28" t="s">
        <v>49</v>
      </c>
      <c r="D56" s="271" t="s">
        <v>171</v>
      </c>
      <c r="E56" s="79">
        <v>1.45</v>
      </c>
      <c r="F56" s="269">
        <f aca="true" t="shared" si="6" ref="F56:F62">SUM(E56*4)</f>
        <v>5.8</v>
      </c>
    </row>
    <row r="57" spans="1:6" ht="12.75">
      <c r="A57" s="103"/>
      <c r="B57" s="29">
        <v>42</v>
      </c>
      <c r="C57" s="28" t="s">
        <v>162</v>
      </c>
      <c r="D57" s="271" t="s">
        <v>171</v>
      </c>
      <c r="E57" s="29">
        <v>6.33</v>
      </c>
      <c r="F57" s="269">
        <f t="shared" si="6"/>
        <v>25.32</v>
      </c>
    </row>
    <row r="58" spans="1:6" ht="12.75">
      <c r="A58" s="103"/>
      <c r="B58" s="63">
        <v>43</v>
      </c>
      <c r="C58" s="28" t="s">
        <v>157</v>
      </c>
      <c r="D58" s="271" t="s">
        <v>171</v>
      </c>
      <c r="E58" s="29">
        <v>0.61</v>
      </c>
      <c r="F58" s="269">
        <f t="shared" si="6"/>
        <v>2.44</v>
      </c>
    </row>
    <row r="59" spans="1:6" ht="12.75">
      <c r="A59" s="103"/>
      <c r="B59" s="29">
        <v>44</v>
      </c>
      <c r="C59" s="28" t="s">
        <v>138</v>
      </c>
      <c r="D59" s="271" t="s">
        <v>171</v>
      </c>
      <c r="E59" s="5">
        <v>2.88</v>
      </c>
      <c r="F59" s="269">
        <f t="shared" si="6"/>
        <v>11.52</v>
      </c>
    </row>
    <row r="60" spans="1:6" ht="12.75">
      <c r="A60" s="103"/>
      <c r="B60" s="63">
        <v>45</v>
      </c>
      <c r="C60" s="28" t="s">
        <v>148</v>
      </c>
      <c r="D60" s="271" t="s">
        <v>171</v>
      </c>
      <c r="E60" s="5">
        <v>2.07</v>
      </c>
      <c r="F60" s="269">
        <f t="shared" si="6"/>
        <v>8.28</v>
      </c>
    </row>
    <row r="61" spans="1:6" ht="12.75">
      <c r="A61" s="103"/>
      <c r="B61" s="29">
        <v>46</v>
      </c>
      <c r="C61" s="28" t="s">
        <v>149</v>
      </c>
      <c r="D61" s="271" t="s">
        <v>171</v>
      </c>
      <c r="E61" s="5">
        <v>2.18</v>
      </c>
      <c r="F61" s="269">
        <f t="shared" si="6"/>
        <v>8.72</v>
      </c>
    </row>
    <row r="62" spans="1:6" ht="13.5" thickBot="1">
      <c r="A62" s="103"/>
      <c r="B62" s="63">
        <v>47</v>
      </c>
      <c r="C62" s="28" t="s">
        <v>150</v>
      </c>
      <c r="D62" s="271" t="s">
        <v>171</v>
      </c>
      <c r="E62" s="5">
        <v>2.15</v>
      </c>
      <c r="F62" s="269">
        <f t="shared" si="6"/>
        <v>8.6</v>
      </c>
    </row>
    <row r="63" spans="1:6" ht="13.5" thickBot="1">
      <c r="A63" s="104"/>
      <c r="B63" s="99"/>
      <c r="C63" s="110" t="s">
        <v>107</v>
      </c>
      <c r="D63" s="272"/>
      <c r="E63" s="33">
        <f>SUM(E56:E62)</f>
        <v>17.669999999999998</v>
      </c>
      <c r="F63" s="88">
        <f>SUM(F56:F62)</f>
        <v>70.67999999999999</v>
      </c>
    </row>
    <row r="64" spans="1:6" ht="12.75">
      <c r="A64" s="103" t="s">
        <v>39</v>
      </c>
      <c r="B64" s="29">
        <v>48</v>
      </c>
      <c r="C64" s="28" t="s">
        <v>140</v>
      </c>
      <c r="D64" s="271" t="s">
        <v>171</v>
      </c>
      <c r="E64" s="29">
        <v>0.9</v>
      </c>
      <c r="F64" s="269">
        <f aca="true" t="shared" si="7" ref="F64:F72">SUM(E64*4)</f>
        <v>3.6</v>
      </c>
    </row>
    <row r="65" spans="1:6" ht="12.75">
      <c r="A65" s="103"/>
      <c r="B65" s="29">
        <v>49</v>
      </c>
      <c r="C65" s="28" t="s">
        <v>151</v>
      </c>
      <c r="D65" s="271" t="s">
        <v>171</v>
      </c>
      <c r="E65" s="29">
        <v>2.19</v>
      </c>
      <c r="F65" s="269">
        <f t="shared" si="7"/>
        <v>8.76</v>
      </c>
    </row>
    <row r="66" spans="1:6" ht="12.75">
      <c r="A66" s="103"/>
      <c r="B66" s="29">
        <v>50</v>
      </c>
      <c r="C66" s="28" t="s">
        <v>152</v>
      </c>
      <c r="D66" s="271" t="s">
        <v>171</v>
      </c>
      <c r="E66" s="63">
        <v>1.71</v>
      </c>
      <c r="F66" s="269">
        <f t="shared" si="7"/>
        <v>6.84</v>
      </c>
    </row>
    <row r="67" spans="1:6" ht="12.75">
      <c r="A67" s="103"/>
      <c r="B67" s="29">
        <v>51</v>
      </c>
      <c r="C67" s="28" t="s">
        <v>562</v>
      </c>
      <c r="D67" s="271" t="s">
        <v>171</v>
      </c>
      <c r="E67" s="63">
        <v>2.15</v>
      </c>
      <c r="F67" s="269">
        <f t="shared" si="7"/>
        <v>8.6</v>
      </c>
    </row>
    <row r="68" spans="1:6" ht="12.75">
      <c r="A68" s="103"/>
      <c r="B68" s="29">
        <v>52</v>
      </c>
      <c r="C68" s="28" t="s">
        <v>153</v>
      </c>
      <c r="D68" s="271" t="s">
        <v>171</v>
      </c>
      <c r="E68" s="29">
        <v>2.03</v>
      </c>
      <c r="F68" s="269">
        <f t="shared" si="7"/>
        <v>8.12</v>
      </c>
    </row>
    <row r="69" spans="1:6" ht="12.75">
      <c r="A69" s="103"/>
      <c r="B69" s="29">
        <v>53</v>
      </c>
      <c r="C69" s="28" t="s">
        <v>355</v>
      </c>
      <c r="D69" s="271" t="s">
        <v>171</v>
      </c>
      <c r="E69" s="29">
        <v>1.92</v>
      </c>
      <c r="F69" s="269">
        <f t="shared" si="7"/>
        <v>7.68</v>
      </c>
    </row>
    <row r="70" spans="1:6" ht="12.75">
      <c r="A70" s="103"/>
      <c r="B70" s="29">
        <v>54</v>
      </c>
      <c r="C70" s="28" t="s">
        <v>606</v>
      </c>
      <c r="D70" s="271" t="s">
        <v>171</v>
      </c>
      <c r="E70" s="29">
        <v>0.28</v>
      </c>
      <c r="F70" s="269">
        <f t="shared" si="7"/>
        <v>1.12</v>
      </c>
    </row>
    <row r="71" spans="1:6" ht="12.75">
      <c r="A71" s="103"/>
      <c r="B71" s="29">
        <v>55</v>
      </c>
      <c r="C71" s="28" t="s">
        <v>27</v>
      </c>
      <c r="D71" s="271" t="s">
        <v>171</v>
      </c>
      <c r="E71" s="29">
        <v>0.26</v>
      </c>
      <c r="F71" s="269">
        <f t="shared" si="7"/>
        <v>1.04</v>
      </c>
    </row>
    <row r="72" spans="1:6" ht="13.5" thickBot="1">
      <c r="A72" s="103"/>
      <c r="B72" s="29">
        <v>56</v>
      </c>
      <c r="C72" s="28" t="s">
        <v>163</v>
      </c>
      <c r="D72" s="271" t="s">
        <v>171</v>
      </c>
      <c r="E72" s="29">
        <v>3.05</v>
      </c>
      <c r="F72" s="269">
        <f t="shared" si="7"/>
        <v>12.2</v>
      </c>
    </row>
    <row r="73" spans="1:6" ht="13.5" thickBot="1">
      <c r="A73" s="104"/>
      <c r="B73" s="99"/>
      <c r="C73" s="110" t="s">
        <v>107</v>
      </c>
      <c r="D73" s="272"/>
      <c r="E73" s="33">
        <f>SUM(E64:E72)</f>
        <v>14.489999999999998</v>
      </c>
      <c r="F73" s="88">
        <f>SUM(F64:F72)</f>
        <v>57.959999999999994</v>
      </c>
    </row>
    <row r="74" spans="1:6" ht="12.75">
      <c r="A74" s="103" t="s">
        <v>45</v>
      </c>
      <c r="B74" s="29">
        <v>57</v>
      </c>
      <c r="C74" s="28" t="s">
        <v>164</v>
      </c>
      <c r="D74" s="271" t="s">
        <v>171</v>
      </c>
      <c r="E74" s="29">
        <v>1.74</v>
      </c>
      <c r="F74" s="269">
        <f aca="true" t="shared" si="8" ref="F74:F79">SUM(E74*4)</f>
        <v>6.96</v>
      </c>
    </row>
    <row r="75" spans="1:6" ht="12.75">
      <c r="A75" s="103"/>
      <c r="B75" s="29">
        <v>58</v>
      </c>
      <c r="C75" s="28" t="s">
        <v>29</v>
      </c>
      <c r="D75" s="271" t="s">
        <v>171</v>
      </c>
      <c r="E75" s="29">
        <v>1.95</v>
      </c>
      <c r="F75" s="269">
        <f t="shared" si="8"/>
        <v>7.8</v>
      </c>
    </row>
    <row r="76" spans="1:6" ht="12.75">
      <c r="A76" s="103"/>
      <c r="B76" s="29">
        <v>59</v>
      </c>
      <c r="C76" s="28" t="s">
        <v>30</v>
      </c>
      <c r="D76" s="271" t="s">
        <v>171</v>
      </c>
      <c r="E76" s="29">
        <v>0.81</v>
      </c>
      <c r="F76" s="269">
        <f t="shared" si="8"/>
        <v>3.24</v>
      </c>
    </row>
    <row r="77" spans="1:6" ht="12.75">
      <c r="A77" s="103"/>
      <c r="B77" s="29">
        <v>60</v>
      </c>
      <c r="C77" s="28" t="s">
        <v>31</v>
      </c>
      <c r="D77" s="271" t="s">
        <v>171</v>
      </c>
      <c r="E77" s="29">
        <v>1.96</v>
      </c>
      <c r="F77" s="269">
        <f t="shared" si="8"/>
        <v>7.84</v>
      </c>
    </row>
    <row r="78" spans="1:6" ht="12.75">
      <c r="A78" s="103"/>
      <c r="B78" s="29">
        <v>61</v>
      </c>
      <c r="C78" s="28" t="s">
        <v>53</v>
      </c>
      <c r="D78" s="271" t="s">
        <v>171</v>
      </c>
      <c r="E78" s="29">
        <v>1.19</v>
      </c>
      <c r="F78" s="269">
        <f t="shared" si="8"/>
        <v>4.76</v>
      </c>
    </row>
    <row r="79" spans="1:6" ht="13.5" thickBot="1">
      <c r="A79" s="103"/>
      <c r="B79" s="29">
        <v>62</v>
      </c>
      <c r="C79" s="28" t="s">
        <v>54</v>
      </c>
      <c r="D79" s="271" t="s">
        <v>171</v>
      </c>
      <c r="E79" s="29">
        <v>2.19</v>
      </c>
      <c r="F79" s="269">
        <f t="shared" si="8"/>
        <v>8.76</v>
      </c>
    </row>
    <row r="80" spans="1:6" ht="13.5" thickBot="1">
      <c r="A80" s="104"/>
      <c r="B80" s="99"/>
      <c r="C80" s="110" t="s">
        <v>107</v>
      </c>
      <c r="D80" s="272"/>
      <c r="E80" s="33">
        <f>SUM(E74:E79)</f>
        <v>9.84</v>
      </c>
      <c r="F80" s="88">
        <f>SUM(F74:F79)</f>
        <v>39.36</v>
      </c>
    </row>
    <row r="81" spans="1:6" ht="12.75">
      <c r="A81" s="103" t="s">
        <v>50</v>
      </c>
      <c r="B81" s="63">
        <v>63</v>
      </c>
      <c r="C81" s="28" t="s">
        <v>32</v>
      </c>
      <c r="D81" s="271" t="s">
        <v>171</v>
      </c>
      <c r="E81" s="29">
        <v>0.76</v>
      </c>
      <c r="F81" s="269">
        <f aca="true" t="shared" si="9" ref="F81:F86">SUM(E81*4)</f>
        <v>3.04</v>
      </c>
    </row>
    <row r="82" spans="1:6" ht="12.75">
      <c r="A82" s="103"/>
      <c r="B82" s="101">
        <v>64</v>
      </c>
      <c r="C82" s="28" t="s">
        <v>55</v>
      </c>
      <c r="D82" s="271" t="s">
        <v>171</v>
      </c>
      <c r="E82" s="29">
        <v>1.72</v>
      </c>
      <c r="F82" s="269">
        <f t="shared" si="9"/>
        <v>6.88</v>
      </c>
    </row>
    <row r="83" spans="1:6" ht="12.75">
      <c r="A83" s="103"/>
      <c r="B83" s="63">
        <v>65</v>
      </c>
      <c r="C83" s="28" t="s">
        <v>56</v>
      </c>
      <c r="D83" s="271" t="s">
        <v>171</v>
      </c>
      <c r="E83" s="29">
        <v>2.28</v>
      </c>
      <c r="F83" s="269">
        <f t="shared" si="9"/>
        <v>9.12</v>
      </c>
    </row>
    <row r="84" spans="1:6" ht="12.75">
      <c r="A84" s="103"/>
      <c r="B84" s="101">
        <v>66</v>
      </c>
      <c r="C84" s="28" t="s">
        <v>57</v>
      </c>
      <c r="D84" s="271" t="s">
        <v>171</v>
      </c>
      <c r="E84" s="29">
        <v>4.56</v>
      </c>
      <c r="F84" s="269">
        <f t="shared" si="9"/>
        <v>18.24</v>
      </c>
    </row>
    <row r="85" spans="1:6" ht="12.75">
      <c r="A85" s="103"/>
      <c r="B85" s="63">
        <v>67</v>
      </c>
      <c r="C85" s="28" t="s">
        <v>563</v>
      </c>
      <c r="D85" s="271" t="s">
        <v>171</v>
      </c>
      <c r="E85" s="29">
        <v>4.07</v>
      </c>
      <c r="F85" s="269">
        <f t="shared" si="9"/>
        <v>16.28</v>
      </c>
    </row>
    <row r="86" spans="1:6" ht="13.5" thickBot="1">
      <c r="A86" s="103"/>
      <c r="B86" s="101">
        <v>68</v>
      </c>
      <c r="C86" s="28" t="s">
        <v>59</v>
      </c>
      <c r="D86" s="271" t="s">
        <v>171</v>
      </c>
      <c r="E86" s="29">
        <v>4.57</v>
      </c>
      <c r="F86" s="269">
        <f t="shared" si="9"/>
        <v>18.28</v>
      </c>
    </row>
    <row r="87" spans="1:6" ht="13.5" thickBot="1">
      <c r="A87" s="104"/>
      <c r="B87" s="99"/>
      <c r="C87" s="110" t="s">
        <v>107</v>
      </c>
      <c r="D87" s="272"/>
      <c r="E87" s="33">
        <f>SUM(E81:E86)</f>
        <v>17.96</v>
      </c>
      <c r="F87" s="88">
        <f>SUM(F81:F86)</f>
        <v>71.84</v>
      </c>
    </row>
    <row r="88" spans="1:6" ht="12.75">
      <c r="A88" s="103" t="s">
        <v>58</v>
      </c>
      <c r="B88" s="63">
        <v>69</v>
      </c>
      <c r="C88" s="28" t="s">
        <v>60</v>
      </c>
      <c r="D88" s="271" t="s">
        <v>171</v>
      </c>
      <c r="E88" s="29">
        <v>6.41</v>
      </c>
      <c r="F88" s="269">
        <f aca="true" t="shared" si="10" ref="F88:F93">SUM(E88*4)</f>
        <v>25.64</v>
      </c>
    </row>
    <row r="89" spans="1:6" ht="12.75">
      <c r="A89" s="103"/>
      <c r="B89" s="63">
        <v>70</v>
      </c>
      <c r="C89" s="28" t="s">
        <v>169</v>
      </c>
      <c r="D89" s="271" t="s">
        <v>171</v>
      </c>
      <c r="E89" s="29">
        <v>2.42</v>
      </c>
      <c r="F89" s="269">
        <f t="shared" si="10"/>
        <v>9.68</v>
      </c>
    </row>
    <row r="90" spans="1:6" ht="12.75">
      <c r="A90" s="103"/>
      <c r="B90" s="63">
        <v>71</v>
      </c>
      <c r="C90" s="28" t="s">
        <v>170</v>
      </c>
      <c r="D90" s="271" t="s">
        <v>171</v>
      </c>
      <c r="E90" s="29">
        <v>2.41</v>
      </c>
      <c r="F90" s="269">
        <f t="shared" si="10"/>
        <v>9.64</v>
      </c>
    </row>
    <row r="91" spans="1:6" ht="12.75">
      <c r="A91" s="103"/>
      <c r="B91" s="63">
        <v>72</v>
      </c>
      <c r="C91" s="28" t="s">
        <v>63</v>
      </c>
      <c r="D91" s="271" t="s">
        <v>171</v>
      </c>
      <c r="E91" s="29">
        <v>2.44</v>
      </c>
      <c r="F91" s="269">
        <f t="shared" si="10"/>
        <v>9.76</v>
      </c>
    </row>
    <row r="92" spans="1:6" ht="12.75">
      <c r="A92" s="103"/>
      <c r="B92" s="63">
        <v>73</v>
      </c>
      <c r="C92" s="28" t="s">
        <v>64</v>
      </c>
      <c r="D92" s="271" t="s">
        <v>171</v>
      </c>
      <c r="E92" s="29">
        <v>2.71</v>
      </c>
      <c r="F92" s="269">
        <f t="shared" si="10"/>
        <v>10.84</v>
      </c>
    </row>
    <row r="93" spans="1:6" ht="13.5" thickBot="1">
      <c r="A93" s="103"/>
      <c r="B93" s="63">
        <v>74</v>
      </c>
      <c r="C93" s="28" t="s">
        <v>65</v>
      </c>
      <c r="D93" s="271" t="s">
        <v>171</v>
      </c>
      <c r="E93" s="29">
        <v>2.71</v>
      </c>
      <c r="F93" s="269">
        <f t="shared" si="10"/>
        <v>10.84</v>
      </c>
    </row>
    <row r="94" spans="1:6" ht="13.5" thickBot="1">
      <c r="A94" s="104"/>
      <c r="B94" s="99"/>
      <c r="C94" s="110" t="s">
        <v>107</v>
      </c>
      <c r="D94" s="272"/>
      <c r="E94" s="33">
        <f>SUM(E88:E93)</f>
        <v>19.1</v>
      </c>
      <c r="F94" s="88">
        <f>SUM(F88:F93)</f>
        <v>76.4</v>
      </c>
    </row>
    <row r="95" spans="1:6" ht="12.75">
      <c r="A95" s="103" t="s">
        <v>90</v>
      </c>
      <c r="B95" s="63">
        <v>75</v>
      </c>
      <c r="C95" s="28" t="s">
        <v>33</v>
      </c>
      <c r="D95" s="271" t="s">
        <v>171</v>
      </c>
      <c r="E95" s="29">
        <v>2.18</v>
      </c>
      <c r="F95" s="269">
        <f aca="true" t="shared" si="11" ref="F95:F103">SUM(E95*4)</f>
        <v>8.72</v>
      </c>
    </row>
    <row r="96" spans="1:6" ht="12.75">
      <c r="A96" s="103"/>
      <c r="B96" s="63">
        <v>76</v>
      </c>
      <c r="C96" s="28" t="s">
        <v>34</v>
      </c>
      <c r="D96" s="271" t="s">
        <v>171</v>
      </c>
      <c r="E96" s="29">
        <v>2.08</v>
      </c>
      <c r="F96" s="269">
        <f t="shared" si="11"/>
        <v>8.32</v>
      </c>
    </row>
    <row r="97" spans="1:6" ht="12.75">
      <c r="A97" s="103"/>
      <c r="B97" s="63">
        <v>77</v>
      </c>
      <c r="C97" s="28" t="s">
        <v>564</v>
      </c>
      <c r="D97" s="271" t="s">
        <v>171</v>
      </c>
      <c r="E97" s="29">
        <v>2</v>
      </c>
      <c r="F97" s="269">
        <f t="shared" si="11"/>
        <v>8</v>
      </c>
    </row>
    <row r="98" spans="1:6" ht="12.75">
      <c r="A98" s="103"/>
      <c r="B98" s="63">
        <v>78</v>
      </c>
      <c r="C98" s="28" t="s">
        <v>81</v>
      </c>
      <c r="D98" s="271" t="s">
        <v>171</v>
      </c>
      <c r="E98" s="29">
        <v>2</v>
      </c>
      <c r="F98" s="269">
        <f t="shared" si="11"/>
        <v>8</v>
      </c>
    </row>
    <row r="99" spans="1:6" ht="12.75">
      <c r="A99" s="103"/>
      <c r="B99" s="63">
        <v>79</v>
      </c>
      <c r="C99" s="28" t="s">
        <v>471</v>
      </c>
      <c r="D99" s="271" t="s">
        <v>171</v>
      </c>
      <c r="E99" s="29">
        <v>4.7</v>
      </c>
      <c r="F99" s="269">
        <f t="shared" si="11"/>
        <v>18.8</v>
      </c>
    </row>
    <row r="100" spans="1:6" ht="12.75">
      <c r="A100" s="103"/>
      <c r="B100" s="63">
        <v>80</v>
      </c>
      <c r="C100" s="28" t="s">
        <v>73</v>
      </c>
      <c r="D100" s="271" t="s">
        <v>171</v>
      </c>
      <c r="E100" s="29">
        <v>1.5</v>
      </c>
      <c r="F100" s="269">
        <f t="shared" si="11"/>
        <v>6</v>
      </c>
    </row>
    <row r="101" spans="1:6" ht="12.75">
      <c r="A101" s="103"/>
      <c r="B101" s="63">
        <v>81</v>
      </c>
      <c r="C101" s="28" t="s">
        <v>35</v>
      </c>
      <c r="D101" s="271" t="s">
        <v>171</v>
      </c>
      <c r="E101" s="29">
        <v>0.48</v>
      </c>
      <c r="F101" s="269">
        <f t="shared" si="11"/>
        <v>1.92</v>
      </c>
    </row>
    <row r="102" spans="1:6" ht="12.75">
      <c r="A102" s="103"/>
      <c r="B102" s="63">
        <v>82</v>
      </c>
      <c r="C102" s="28" t="s">
        <v>36</v>
      </c>
      <c r="D102" s="271" t="s">
        <v>171</v>
      </c>
      <c r="E102" s="29">
        <v>0.61</v>
      </c>
      <c r="F102" s="269">
        <f t="shared" si="11"/>
        <v>2.44</v>
      </c>
    </row>
    <row r="103" spans="1:6" ht="13.5" thickBot="1">
      <c r="A103" s="54"/>
      <c r="B103" s="63">
        <v>83</v>
      </c>
      <c r="C103" s="69" t="s">
        <v>67</v>
      </c>
      <c r="D103" s="271" t="s">
        <v>171</v>
      </c>
      <c r="E103" s="5">
        <v>0.84</v>
      </c>
      <c r="F103" s="269">
        <f t="shared" si="11"/>
        <v>3.36</v>
      </c>
    </row>
    <row r="104" spans="1:6" ht="13.5" thickBot="1">
      <c r="A104" s="96"/>
      <c r="B104" s="83"/>
      <c r="C104" s="154" t="s">
        <v>107</v>
      </c>
      <c r="D104" s="92"/>
      <c r="E104" s="70">
        <f>SUM(E95:E103)</f>
        <v>16.39</v>
      </c>
      <c r="F104" s="90">
        <f>SUM(F95:F103)</f>
        <v>65.56</v>
      </c>
    </row>
    <row r="105" spans="1:6" ht="13.5" thickBot="1">
      <c r="A105" s="85"/>
      <c r="B105" s="99"/>
      <c r="C105" s="97" t="s">
        <v>76</v>
      </c>
      <c r="D105" s="272"/>
      <c r="E105" s="33">
        <f>E16+E23+E33+E41+E48+E55+E63+E73+E80+E87+E94+E104</f>
        <v>165.66000000000003</v>
      </c>
      <c r="F105" s="88">
        <f>F16+F23+F33+F41+F48+F55+F63+F73+F80+F87+F94+F104</f>
        <v>662.6400000000001</v>
      </c>
    </row>
    <row r="106" spans="1:3" ht="12.75">
      <c r="A106" s="98" t="s">
        <v>572</v>
      </c>
      <c r="B106" s="102"/>
      <c r="C106" s="1"/>
    </row>
    <row r="107" spans="1:3" ht="12.75">
      <c r="A107" s="98"/>
      <c r="B107" s="102"/>
      <c r="C107" s="1"/>
    </row>
    <row r="108" ht="12.75">
      <c r="C108" s="293"/>
    </row>
    <row r="109" spans="1:6" ht="12.75">
      <c r="A109" s="61"/>
      <c r="C109" s="295"/>
      <c r="E109" s="19"/>
      <c r="F109" s="8"/>
    </row>
  </sheetData>
  <mergeCells count="10">
    <mergeCell ref="A5:F5"/>
    <mergeCell ref="A6:F6"/>
    <mergeCell ref="A7:F7"/>
    <mergeCell ref="A1:F1"/>
    <mergeCell ref="A2:C2"/>
    <mergeCell ref="A3:C3"/>
    <mergeCell ref="A4:C4"/>
    <mergeCell ref="E2:F2"/>
    <mergeCell ref="E3:F3"/>
    <mergeCell ref="E4:F4"/>
  </mergeCells>
  <hyperlinks>
    <hyperlink ref="A1:F1" location="Главная!A1" display="Вернутся на главную страницу"/>
  </hyperlinks>
  <printOptions/>
  <pageMargins left="0.7874015748031497" right="0" top="0" bottom="0" header="0.5118110236220472" footer="0.5118110236220472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0"/>
  <sheetViews>
    <sheetView workbookViewId="0" topLeftCell="A1">
      <selection activeCell="A1" sqref="A1:E1"/>
    </sheetView>
  </sheetViews>
  <sheetFormatPr defaultColWidth="9.140625" defaultRowHeight="12.75"/>
  <cols>
    <col min="1" max="1" width="12.140625" style="0" customWidth="1"/>
    <col min="2" max="2" width="28.28125" style="0" customWidth="1"/>
    <col min="3" max="3" width="15.421875" style="0" customWidth="1"/>
    <col min="4" max="4" width="14.00390625" style="0" customWidth="1"/>
    <col min="5" max="5" width="23.28125" style="0" customWidth="1"/>
  </cols>
  <sheetData>
    <row r="1" spans="1:5" ht="12.75">
      <c r="A1" s="533" t="s">
        <v>122</v>
      </c>
      <c r="B1" s="472"/>
      <c r="C1" s="472"/>
      <c r="D1" s="472"/>
      <c r="E1" s="472"/>
    </row>
    <row r="2" spans="1:5" ht="12.75">
      <c r="A2" s="458" t="s">
        <v>196</v>
      </c>
      <c r="B2" s="458"/>
      <c r="C2" s="98"/>
      <c r="D2" s="458" t="s">
        <v>198</v>
      </c>
      <c r="E2" s="458"/>
    </row>
    <row r="3" spans="1:5" ht="12.75">
      <c r="A3" s="445" t="s">
        <v>197</v>
      </c>
      <c r="B3" s="445"/>
      <c r="D3" s="445" t="s">
        <v>552</v>
      </c>
      <c r="E3" s="445"/>
    </row>
    <row r="4" spans="1:5" ht="12.75">
      <c r="A4" s="445" t="s">
        <v>70</v>
      </c>
      <c r="B4" s="445"/>
      <c r="D4" s="445" t="s">
        <v>172</v>
      </c>
      <c r="E4" s="445"/>
    </row>
    <row r="5" spans="1:5" ht="15">
      <c r="A5" s="526" t="s">
        <v>271</v>
      </c>
      <c r="B5" s="526"/>
      <c r="C5" s="526"/>
      <c r="D5" s="526"/>
      <c r="E5" s="526"/>
    </row>
    <row r="6" spans="1:5" ht="15">
      <c r="A6" s="526" t="s">
        <v>114</v>
      </c>
      <c r="B6" s="526"/>
      <c r="C6" s="526"/>
      <c r="D6" s="526"/>
      <c r="E6" s="526"/>
    </row>
    <row r="7" spans="1:5" ht="15.75" thickBot="1">
      <c r="A7" s="526" t="s">
        <v>637</v>
      </c>
      <c r="B7" s="526"/>
      <c r="C7" s="526"/>
      <c r="D7" s="526"/>
      <c r="E7" s="526"/>
    </row>
    <row r="8" spans="1:5" ht="12.75">
      <c r="A8" s="117" t="s">
        <v>0</v>
      </c>
      <c r="B8" s="115" t="s">
        <v>1</v>
      </c>
      <c r="C8" s="115" t="s">
        <v>2</v>
      </c>
      <c r="D8" s="94" t="s">
        <v>3</v>
      </c>
      <c r="E8" s="119" t="s">
        <v>4</v>
      </c>
    </row>
    <row r="9" spans="1:5" ht="13.5" thickBot="1">
      <c r="A9" s="285" t="s">
        <v>5</v>
      </c>
      <c r="B9" s="160" t="s">
        <v>6</v>
      </c>
      <c r="C9" s="160" t="s">
        <v>7</v>
      </c>
      <c r="D9" s="160" t="s">
        <v>83</v>
      </c>
      <c r="E9" s="278" t="s">
        <v>9</v>
      </c>
    </row>
    <row r="10" spans="1:5" ht="12.75">
      <c r="A10" s="103" t="s">
        <v>10</v>
      </c>
      <c r="B10" s="69" t="s">
        <v>38</v>
      </c>
      <c r="C10" s="69" t="s">
        <v>110</v>
      </c>
      <c r="D10" s="276">
        <v>0.77</v>
      </c>
      <c r="E10" s="71">
        <f aca="true" t="shared" si="0" ref="E10:E21">ROUND(D10*2,2)</f>
        <v>1.54</v>
      </c>
    </row>
    <row r="11" spans="1:5" ht="12.75">
      <c r="A11" s="103" t="s">
        <v>97</v>
      </c>
      <c r="B11" s="28" t="s">
        <v>78</v>
      </c>
      <c r="C11" s="28" t="s">
        <v>110</v>
      </c>
      <c r="D11" s="275">
        <v>0.81</v>
      </c>
      <c r="E11" s="42">
        <f t="shared" si="0"/>
        <v>1.62</v>
      </c>
    </row>
    <row r="12" spans="1:5" ht="12.75">
      <c r="A12" s="103"/>
      <c r="B12" s="28" t="s">
        <v>40</v>
      </c>
      <c r="C12" s="28" t="s">
        <v>110</v>
      </c>
      <c r="D12" s="275">
        <v>0.78</v>
      </c>
      <c r="E12" s="42">
        <f t="shared" si="0"/>
        <v>1.56</v>
      </c>
    </row>
    <row r="13" spans="1:5" ht="12.75">
      <c r="A13" s="103"/>
      <c r="B13" s="28" t="s">
        <v>41</v>
      </c>
      <c r="C13" s="28" t="s">
        <v>110</v>
      </c>
      <c r="D13" s="275">
        <v>1.43</v>
      </c>
      <c r="E13" s="42">
        <f t="shared" si="0"/>
        <v>2.86</v>
      </c>
    </row>
    <row r="14" spans="1:5" ht="12.75">
      <c r="A14" s="103"/>
      <c r="B14" s="28" t="s">
        <v>42</v>
      </c>
      <c r="C14" s="28" t="s">
        <v>110</v>
      </c>
      <c r="D14" s="275">
        <v>1.03</v>
      </c>
      <c r="E14" s="42">
        <f t="shared" si="0"/>
        <v>2.06</v>
      </c>
    </row>
    <row r="15" spans="1:5" ht="12.75">
      <c r="A15" s="103"/>
      <c r="B15" s="28" t="s">
        <v>11</v>
      </c>
      <c r="C15" s="28" t="s">
        <v>110</v>
      </c>
      <c r="D15" s="275">
        <v>0.7</v>
      </c>
      <c r="E15" s="42">
        <f t="shared" si="0"/>
        <v>1.4</v>
      </c>
    </row>
    <row r="16" spans="1:5" ht="12.75">
      <c r="A16" s="103"/>
      <c r="B16" s="28" t="s">
        <v>43</v>
      </c>
      <c r="C16" s="28" t="s">
        <v>110</v>
      </c>
      <c r="D16" s="275">
        <v>2.32</v>
      </c>
      <c r="E16" s="42">
        <f t="shared" si="0"/>
        <v>4.64</v>
      </c>
    </row>
    <row r="17" spans="1:5" ht="12.75">
      <c r="A17" s="103"/>
      <c r="B17" s="28" t="s">
        <v>44</v>
      </c>
      <c r="C17" s="28" t="s">
        <v>110</v>
      </c>
      <c r="D17" s="275">
        <v>1.03</v>
      </c>
      <c r="E17" s="42">
        <f t="shared" si="0"/>
        <v>2.06</v>
      </c>
    </row>
    <row r="18" spans="1:5" ht="12.75">
      <c r="A18" s="103"/>
      <c r="B18" s="28" t="s">
        <v>13</v>
      </c>
      <c r="C18" s="28" t="s">
        <v>110</v>
      </c>
      <c r="D18" s="275">
        <v>0.69</v>
      </c>
      <c r="E18" s="42">
        <f t="shared" si="0"/>
        <v>1.38</v>
      </c>
    </row>
    <row r="19" spans="1:5" ht="12.75">
      <c r="A19" s="103"/>
      <c r="B19" s="28" t="s">
        <v>14</v>
      </c>
      <c r="C19" s="28" t="s">
        <v>110</v>
      </c>
      <c r="D19" s="275">
        <v>0.69</v>
      </c>
      <c r="E19" s="42">
        <f t="shared" si="0"/>
        <v>1.38</v>
      </c>
    </row>
    <row r="20" spans="1:5" ht="12.75">
      <c r="A20" s="103"/>
      <c r="B20" s="28" t="s">
        <v>15</v>
      </c>
      <c r="C20" s="28" t="s">
        <v>110</v>
      </c>
      <c r="D20" s="275">
        <v>0.7</v>
      </c>
      <c r="E20" s="42">
        <f t="shared" si="0"/>
        <v>1.4</v>
      </c>
    </row>
    <row r="21" spans="1:5" ht="13.5" thickBot="1">
      <c r="A21" s="106"/>
      <c r="B21" s="51" t="s">
        <v>16</v>
      </c>
      <c r="C21" s="51" t="s">
        <v>110</v>
      </c>
      <c r="D21" s="280">
        <v>0.45</v>
      </c>
      <c r="E21" s="60">
        <f t="shared" si="0"/>
        <v>0.9</v>
      </c>
    </row>
    <row r="22" spans="1:5" ht="13.5" thickBot="1">
      <c r="A22" s="106"/>
      <c r="B22" s="279" t="s">
        <v>86</v>
      </c>
      <c r="C22" s="72"/>
      <c r="D22" s="333">
        <f>SUM(D10:D21)</f>
        <v>11.399999999999997</v>
      </c>
      <c r="E22" s="143">
        <f>SUM(E10:E21)</f>
        <v>22.799999999999994</v>
      </c>
    </row>
    <row r="23" spans="1:5" ht="12.75">
      <c r="A23" s="105" t="s">
        <v>20</v>
      </c>
      <c r="B23" s="53" t="s">
        <v>17</v>
      </c>
      <c r="C23" s="53" t="s">
        <v>110</v>
      </c>
      <c r="D23" s="281">
        <v>0.68</v>
      </c>
      <c r="E23" s="36">
        <f aca="true" t="shared" si="1" ref="E23:E36">ROUND(D23*2,2)</f>
        <v>1.36</v>
      </c>
    </row>
    <row r="24" spans="1:5" ht="12.75">
      <c r="A24" s="103" t="s">
        <v>39</v>
      </c>
      <c r="B24" s="28" t="s">
        <v>18</v>
      </c>
      <c r="C24" s="28" t="s">
        <v>110</v>
      </c>
      <c r="D24" s="275">
        <v>0.69</v>
      </c>
      <c r="E24" s="42">
        <f t="shared" si="1"/>
        <v>1.38</v>
      </c>
    </row>
    <row r="25" spans="1:5" ht="12.75">
      <c r="A25" s="103"/>
      <c r="B25" s="28" t="s">
        <v>19</v>
      </c>
      <c r="C25" s="28" t="s">
        <v>110</v>
      </c>
      <c r="D25" s="275">
        <v>0.45</v>
      </c>
      <c r="E25" s="42">
        <f t="shared" si="1"/>
        <v>0.9</v>
      </c>
    </row>
    <row r="26" spans="1:5" ht="12.75">
      <c r="A26" s="103"/>
      <c r="B26" s="28" t="s">
        <v>21</v>
      </c>
      <c r="C26" s="28" t="s">
        <v>110</v>
      </c>
      <c r="D26" s="275">
        <v>0.87</v>
      </c>
      <c r="E26" s="42">
        <f t="shared" si="1"/>
        <v>1.74</v>
      </c>
    </row>
    <row r="27" spans="1:5" ht="12.75">
      <c r="A27" s="103"/>
      <c r="B27" s="28" t="s">
        <v>80</v>
      </c>
      <c r="C27" s="28" t="s">
        <v>110</v>
      </c>
      <c r="D27" s="275">
        <v>0.69</v>
      </c>
      <c r="E27" s="42">
        <f t="shared" si="1"/>
        <v>1.38</v>
      </c>
    </row>
    <row r="28" spans="1:5" ht="12.75">
      <c r="A28" s="103"/>
      <c r="B28" s="28" t="s">
        <v>561</v>
      </c>
      <c r="C28" s="28" t="s">
        <v>110</v>
      </c>
      <c r="D28" s="275">
        <v>0.87</v>
      </c>
      <c r="E28" s="42">
        <f t="shared" si="1"/>
        <v>1.74</v>
      </c>
    </row>
    <row r="29" spans="1:5" ht="12.75">
      <c r="A29" s="103"/>
      <c r="B29" s="28" t="s">
        <v>79</v>
      </c>
      <c r="C29" s="28" t="s">
        <v>110</v>
      </c>
      <c r="D29" s="275">
        <v>1.74</v>
      </c>
      <c r="E29" s="42">
        <f t="shared" si="1"/>
        <v>3.48</v>
      </c>
    </row>
    <row r="30" spans="1:5" ht="12.75">
      <c r="A30" s="103"/>
      <c r="B30" s="28" t="s">
        <v>74</v>
      </c>
      <c r="C30" s="28" t="s">
        <v>110</v>
      </c>
      <c r="D30" s="275">
        <v>0.87</v>
      </c>
      <c r="E30" s="42">
        <f t="shared" si="1"/>
        <v>1.74</v>
      </c>
    </row>
    <row r="31" spans="1:5" ht="12.75">
      <c r="A31" s="103"/>
      <c r="B31" s="28" t="s">
        <v>93</v>
      </c>
      <c r="C31" s="28" t="s">
        <v>110</v>
      </c>
      <c r="D31" s="275">
        <v>0.44</v>
      </c>
      <c r="E31" s="42">
        <f t="shared" si="1"/>
        <v>0.88</v>
      </c>
    </row>
    <row r="32" spans="1:5" ht="12.75">
      <c r="A32" s="103"/>
      <c r="B32" s="28" t="s">
        <v>22</v>
      </c>
      <c r="C32" s="28" t="s">
        <v>110</v>
      </c>
      <c r="D32" s="275">
        <v>0.87</v>
      </c>
      <c r="E32" s="42">
        <f t="shared" si="1"/>
        <v>1.74</v>
      </c>
    </row>
    <row r="33" spans="1:5" ht="12.75">
      <c r="A33" s="103"/>
      <c r="B33" s="28" t="s">
        <v>23</v>
      </c>
      <c r="C33" s="28" t="s">
        <v>110</v>
      </c>
      <c r="D33" s="275">
        <v>0.86</v>
      </c>
      <c r="E33" s="42">
        <f t="shared" si="1"/>
        <v>1.72</v>
      </c>
    </row>
    <row r="34" spans="1:5" ht="12.75">
      <c r="A34" s="103"/>
      <c r="B34" s="28" t="s">
        <v>24</v>
      </c>
      <c r="C34" s="28" t="s">
        <v>110</v>
      </c>
      <c r="D34" s="275">
        <v>0.88</v>
      </c>
      <c r="E34" s="42">
        <f t="shared" si="1"/>
        <v>1.76</v>
      </c>
    </row>
    <row r="35" spans="1:5" ht="12.75">
      <c r="A35" s="103"/>
      <c r="B35" s="28" t="s">
        <v>158</v>
      </c>
      <c r="C35" s="28" t="s">
        <v>110</v>
      </c>
      <c r="D35" s="275">
        <v>1.03</v>
      </c>
      <c r="E35" s="42">
        <f t="shared" si="1"/>
        <v>2.06</v>
      </c>
    </row>
    <row r="36" spans="1:5" ht="13.5" thickBot="1">
      <c r="A36" s="106"/>
      <c r="B36" s="51" t="s">
        <v>354</v>
      </c>
      <c r="C36" s="51" t="s">
        <v>110</v>
      </c>
      <c r="D36" s="280">
        <v>1.01</v>
      </c>
      <c r="E36" s="60">
        <f t="shared" si="1"/>
        <v>2.02</v>
      </c>
    </row>
    <row r="37" spans="1:5" ht="13.5" thickBot="1">
      <c r="A37" s="103"/>
      <c r="B37" s="282" t="s">
        <v>86</v>
      </c>
      <c r="C37" s="4"/>
      <c r="D37" s="283">
        <f>SUM(D23:D36)</f>
        <v>11.95</v>
      </c>
      <c r="E37" s="274">
        <f>SUM(E23:E36)</f>
        <v>23.9</v>
      </c>
    </row>
    <row r="38" spans="1:5" ht="12.75">
      <c r="A38" s="105"/>
      <c r="B38" s="53" t="s">
        <v>144</v>
      </c>
      <c r="C38" s="53" t="s">
        <v>110</v>
      </c>
      <c r="D38" s="281">
        <v>1.17</v>
      </c>
      <c r="E38" s="36">
        <f aca="true" t="shared" si="2" ref="E38:E50">ROUND(D38*2,2)</f>
        <v>2.34</v>
      </c>
    </row>
    <row r="39" spans="1:5" ht="12.75">
      <c r="A39" s="103"/>
      <c r="B39" s="28" t="s">
        <v>145</v>
      </c>
      <c r="C39" s="28" t="s">
        <v>110</v>
      </c>
      <c r="D39" s="275">
        <v>0.61</v>
      </c>
      <c r="E39" s="42">
        <f t="shared" si="2"/>
        <v>1.22</v>
      </c>
    </row>
    <row r="40" spans="1:5" ht="12.75">
      <c r="A40" s="103" t="s">
        <v>25</v>
      </c>
      <c r="B40" s="28" t="s">
        <v>146</v>
      </c>
      <c r="C40" s="28" t="s">
        <v>110</v>
      </c>
      <c r="D40" s="275">
        <v>0.81</v>
      </c>
      <c r="E40" s="42">
        <f t="shared" si="2"/>
        <v>1.62</v>
      </c>
    </row>
    <row r="41" spans="1:5" ht="12.75">
      <c r="A41" s="103" t="s">
        <v>45</v>
      </c>
      <c r="B41" s="28" t="s">
        <v>147</v>
      </c>
      <c r="C41" s="28" t="s">
        <v>110</v>
      </c>
      <c r="D41" s="275">
        <v>1.27</v>
      </c>
      <c r="E41" s="42">
        <f t="shared" si="2"/>
        <v>2.54</v>
      </c>
    </row>
    <row r="42" spans="1:5" ht="12.75">
      <c r="A42" s="103"/>
      <c r="B42" s="28" t="s">
        <v>111</v>
      </c>
      <c r="C42" s="28" t="s">
        <v>110</v>
      </c>
      <c r="D42" s="275">
        <v>0.44</v>
      </c>
      <c r="E42" s="42">
        <f t="shared" si="2"/>
        <v>0.88</v>
      </c>
    </row>
    <row r="43" spans="1:5" ht="12.75">
      <c r="A43" s="103"/>
      <c r="B43" s="28" t="s">
        <v>112</v>
      </c>
      <c r="C43" s="28" t="s">
        <v>110</v>
      </c>
      <c r="D43" s="275">
        <v>0.28</v>
      </c>
      <c r="E43" s="42">
        <f t="shared" si="2"/>
        <v>0.56</v>
      </c>
    </row>
    <row r="44" spans="1:5" ht="12.75">
      <c r="A44" s="103"/>
      <c r="B44" s="28" t="s">
        <v>66</v>
      </c>
      <c r="C44" s="28" t="s">
        <v>110</v>
      </c>
      <c r="D44" s="275">
        <v>0.25</v>
      </c>
      <c r="E44" s="42">
        <f t="shared" si="2"/>
        <v>0.5</v>
      </c>
    </row>
    <row r="45" spans="1:5" ht="12.75">
      <c r="A45" s="103"/>
      <c r="B45" s="28" t="s">
        <v>72</v>
      </c>
      <c r="C45" s="28" t="s">
        <v>110</v>
      </c>
      <c r="D45" s="275">
        <v>0.59</v>
      </c>
      <c r="E45" s="42">
        <f t="shared" si="2"/>
        <v>1.18</v>
      </c>
    </row>
    <row r="46" spans="1:5" ht="12.75">
      <c r="A46" s="103"/>
      <c r="B46" s="28" t="s">
        <v>68</v>
      </c>
      <c r="C46" s="28" t="s">
        <v>110</v>
      </c>
      <c r="D46" s="275">
        <v>1.16</v>
      </c>
      <c r="E46" s="42">
        <f t="shared" si="2"/>
        <v>2.32</v>
      </c>
    </row>
    <row r="47" spans="1:5" ht="12.75">
      <c r="A47" s="103"/>
      <c r="B47" s="28" t="s">
        <v>69</v>
      </c>
      <c r="C47" s="28" t="s">
        <v>110</v>
      </c>
      <c r="D47" s="275">
        <v>1.34</v>
      </c>
      <c r="E47" s="42">
        <f t="shared" si="2"/>
        <v>2.68</v>
      </c>
    </row>
    <row r="48" spans="1:5" ht="12.75">
      <c r="A48" s="103"/>
      <c r="B48" s="28" t="s">
        <v>46</v>
      </c>
      <c r="C48" s="28" t="s">
        <v>110</v>
      </c>
      <c r="D48" s="275">
        <v>1.01</v>
      </c>
      <c r="E48" s="42">
        <f t="shared" si="2"/>
        <v>2.02</v>
      </c>
    </row>
    <row r="49" spans="1:5" ht="12.75">
      <c r="A49" s="103"/>
      <c r="B49" s="28" t="s">
        <v>47</v>
      </c>
      <c r="C49" s="28" t="s">
        <v>110</v>
      </c>
      <c r="D49" s="275">
        <v>0.68</v>
      </c>
      <c r="E49" s="42">
        <f t="shared" si="2"/>
        <v>1.36</v>
      </c>
    </row>
    <row r="50" spans="1:5" ht="13.5" thickBot="1">
      <c r="A50" s="106"/>
      <c r="B50" s="51" t="s">
        <v>94</v>
      </c>
      <c r="C50" s="51" t="s">
        <v>110</v>
      </c>
      <c r="D50" s="280">
        <v>0.67</v>
      </c>
      <c r="E50" s="60">
        <f t="shared" si="2"/>
        <v>1.34</v>
      </c>
    </row>
    <row r="51" spans="1:5" ht="13.5" thickBot="1">
      <c r="A51" s="103"/>
      <c r="B51" s="282" t="s">
        <v>86</v>
      </c>
      <c r="C51" s="4"/>
      <c r="D51" s="283">
        <f>SUM(D38:D50)</f>
        <v>10.28</v>
      </c>
      <c r="E51" s="274">
        <f>SUM(E38:E50)</f>
        <v>20.56</v>
      </c>
    </row>
    <row r="52" spans="1:5" ht="12.75">
      <c r="A52" s="105"/>
      <c r="B52" s="53" t="s">
        <v>48</v>
      </c>
      <c r="C52" s="53" t="s">
        <v>110</v>
      </c>
      <c r="D52" s="100">
        <v>0.95</v>
      </c>
      <c r="E52" s="36">
        <f aca="true" t="shared" si="3" ref="E52:E67">ROUND(D52*2,2)</f>
        <v>1.9</v>
      </c>
    </row>
    <row r="53" spans="1:5" ht="12.75">
      <c r="A53" s="103" t="s">
        <v>26</v>
      </c>
      <c r="B53" s="28" t="s">
        <v>113</v>
      </c>
      <c r="C53" s="28" t="s">
        <v>110</v>
      </c>
      <c r="D53" s="29">
        <v>0.68</v>
      </c>
      <c r="E53" s="42">
        <f t="shared" si="3"/>
        <v>1.36</v>
      </c>
    </row>
    <row r="54" spans="1:5" ht="12.75">
      <c r="A54" s="103" t="s">
        <v>50</v>
      </c>
      <c r="B54" s="28" t="s">
        <v>51</v>
      </c>
      <c r="C54" s="28" t="s">
        <v>110</v>
      </c>
      <c r="D54" s="29">
        <v>2.54</v>
      </c>
      <c r="E54" s="42">
        <f t="shared" si="3"/>
        <v>5.08</v>
      </c>
    </row>
    <row r="55" spans="1:5" ht="12.75">
      <c r="A55" s="103"/>
      <c r="B55" s="28" t="s">
        <v>157</v>
      </c>
      <c r="C55" s="28" t="s">
        <v>110</v>
      </c>
      <c r="D55" s="29">
        <v>0.44</v>
      </c>
      <c r="E55" s="42">
        <f t="shared" si="3"/>
        <v>0.88</v>
      </c>
    </row>
    <row r="56" spans="1:5" ht="12.75">
      <c r="A56" s="103"/>
      <c r="B56" s="28" t="s">
        <v>138</v>
      </c>
      <c r="C56" s="28" t="s">
        <v>110</v>
      </c>
      <c r="D56" s="275">
        <v>2.51</v>
      </c>
      <c r="E56" s="42">
        <f t="shared" si="3"/>
        <v>5.02</v>
      </c>
    </row>
    <row r="57" spans="1:5" ht="12.75">
      <c r="A57" s="103"/>
      <c r="B57" s="28" t="s">
        <v>148</v>
      </c>
      <c r="C57" s="28" t="s">
        <v>110</v>
      </c>
      <c r="D57" s="275">
        <v>0.87</v>
      </c>
      <c r="E57" s="42">
        <f t="shared" si="3"/>
        <v>1.74</v>
      </c>
    </row>
    <row r="58" spans="1:5" ht="12.75">
      <c r="A58" s="103"/>
      <c r="B58" s="28" t="s">
        <v>149</v>
      </c>
      <c r="C58" s="28" t="s">
        <v>110</v>
      </c>
      <c r="D58" s="275">
        <v>0.87</v>
      </c>
      <c r="E58" s="42">
        <f t="shared" si="3"/>
        <v>1.74</v>
      </c>
    </row>
    <row r="59" spans="1:5" ht="12.75">
      <c r="A59" s="103"/>
      <c r="B59" s="28" t="s">
        <v>150</v>
      </c>
      <c r="C59" s="28" t="s">
        <v>110</v>
      </c>
      <c r="D59" s="275">
        <v>0.86</v>
      </c>
      <c r="E59" s="42">
        <f t="shared" si="3"/>
        <v>1.72</v>
      </c>
    </row>
    <row r="60" spans="1:5" ht="12.75">
      <c r="A60" s="103"/>
      <c r="B60" s="28" t="s">
        <v>140</v>
      </c>
      <c r="C60" s="28" t="s">
        <v>110</v>
      </c>
      <c r="D60" s="275">
        <v>0.8</v>
      </c>
      <c r="E60" s="42">
        <f t="shared" si="3"/>
        <v>1.6</v>
      </c>
    </row>
    <row r="61" spans="1:5" ht="12.75">
      <c r="A61" s="103"/>
      <c r="B61" s="28" t="s">
        <v>151</v>
      </c>
      <c r="C61" s="28" t="s">
        <v>110</v>
      </c>
      <c r="D61" s="275">
        <v>1.28</v>
      </c>
      <c r="E61" s="42">
        <f t="shared" si="3"/>
        <v>2.56</v>
      </c>
    </row>
    <row r="62" spans="1:5" ht="12.75">
      <c r="A62" s="103"/>
      <c r="B62" s="28" t="s">
        <v>152</v>
      </c>
      <c r="C62" s="28" t="s">
        <v>110</v>
      </c>
      <c r="D62" s="275">
        <v>0.69</v>
      </c>
      <c r="E62" s="42">
        <f t="shared" si="3"/>
        <v>1.38</v>
      </c>
    </row>
    <row r="63" spans="1:5" ht="12.75">
      <c r="A63" s="103"/>
      <c r="B63" s="28" t="s">
        <v>562</v>
      </c>
      <c r="C63" s="28" t="s">
        <v>110</v>
      </c>
      <c r="D63" s="275">
        <v>0.87</v>
      </c>
      <c r="E63" s="42">
        <f t="shared" si="3"/>
        <v>1.74</v>
      </c>
    </row>
    <row r="64" spans="1:5" ht="12.75">
      <c r="A64" s="103"/>
      <c r="B64" s="28" t="s">
        <v>153</v>
      </c>
      <c r="C64" s="28" t="s">
        <v>110</v>
      </c>
      <c r="D64" s="275">
        <v>0.87</v>
      </c>
      <c r="E64" s="42">
        <f t="shared" si="3"/>
        <v>1.74</v>
      </c>
    </row>
    <row r="65" spans="1:5" ht="12.75">
      <c r="A65" s="103"/>
      <c r="B65" s="28" t="s">
        <v>355</v>
      </c>
      <c r="C65" s="28" t="s">
        <v>110</v>
      </c>
      <c r="D65" s="275">
        <v>1.27</v>
      </c>
      <c r="E65" s="42">
        <f t="shared" si="3"/>
        <v>2.54</v>
      </c>
    </row>
    <row r="66" spans="1:5" ht="12.75">
      <c r="A66" s="103"/>
      <c r="B66" s="28" t="s">
        <v>606</v>
      </c>
      <c r="C66" s="28" t="s">
        <v>110</v>
      </c>
      <c r="D66" s="284">
        <v>0.57</v>
      </c>
      <c r="E66" s="14">
        <f t="shared" si="3"/>
        <v>1.14</v>
      </c>
    </row>
    <row r="67" spans="1:5" ht="13.5" thickBot="1">
      <c r="A67" s="106"/>
      <c r="B67" s="51" t="s">
        <v>27</v>
      </c>
      <c r="C67" s="51" t="s">
        <v>110</v>
      </c>
      <c r="D67" s="280">
        <v>0.57</v>
      </c>
      <c r="E67" s="60">
        <f t="shared" si="3"/>
        <v>1.14</v>
      </c>
    </row>
    <row r="68" spans="1:5" ht="13.5" thickBot="1">
      <c r="A68" s="103"/>
      <c r="B68" s="282" t="s">
        <v>86</v>
      </c>
      <c r="C68" s="4"/>
      <c r="D68" s="283">
        <f>SUM(D52:D67)</f>
        <v>16.639999999999997</v>
      </c>
      <c r="E68" s="274">
        <f>SUM(E52:E67)</f>
        <v>33.279999999999994</v>
      </c>
    </row>
    <row r="69" spans="1:5" ht="12.75">
      <c r="A69" s="105" t="s">
        <v>89</v>
      </c>
      <c r="B69" s="53" t="s">
        <v>52</v>
      </c>
      <c r="C69" s="53" t="s">
        <v>110</v>
      </c>
      <c r="D69" s="281">
        <v>1.03</v>
      </c>
      <c r="E69" s="36">
        <f aca="true" t="shared" si="4" ref="E69:E79">ROUND(D69*2,2)</f>
        <v>2.06</v>
      </c>
    </row>
    <row r="70" spans="1:5" ht="12.75">
      <c r="A70" s="103" t="s">
        <v>58</v>
      </c>
      <c r="B70" s="28" t="s">
        <v>28</v>
      </c>
      <c r="C70" s="28" t="s">
        <v>110</v>
      </c>
      <c r="D70" s="275">
        <v>1.17</v>
      </c>
      <c r="E70" s="42">
        <f t="shared" si="4"/>
        <v>2.34</v>
      </c>
    </row>
    <row r="71" spans="1:5" ht="12.75">
      <c r="A71" s="103"/>
      <c r="B71" s="28" t="s">
        <v>29</v>
      </c>
      <c r="C71" s="28" t="s">
        <v>110</v>
      </c>
      <c r="D71" s="275">
        <v>1.71</v>
      </c>
      <c r="E71" s="42">
        <f t="shared" si="4"/>
        <v>3.42</v>
      </c>
    </row>
    <row r="72" spans="1:5" ht="12.75">
      <c r="A72" s="103"/>
      <c r="B72" s="28" t="s">
        <v>30</v>
      </c>
      <c r="C72" s="28" t="s">
        <v>110</v>
      </c>
      <c r="D72" s="275">
        <v>1.1</v>
      </c>
      <c r="E72" s="42">
        <f t="shared" si="4"/>
        <v>2.2</v>
      </c>
    </row>
    <row r="73" spans="1:5" ht="12.75">
      <c r="A73" s="103"/>
      <c r="B73" s="28" t="s">
        <v>31</v>
      </c>
      <c r="C73" s="28" t="s">
        <v>110</v>
      </c>
      <c r="D73" s="275">
        <v>0.88</v>
      </c>
      <c r="E73" s="42">
        <f t="shared" si="4"/>
        <v>1.76</v>
      </c>
    </row>
    <row r="74" spans="1:5" ht="12.75">
      <c r="A74" s="103"/>
      <c r="B74" s="28" t="s">
        <v>53</v>
      </c>
      <c r="C74" s="28" t="s">
        <v>110</v>
      </c>
      <c r="D74" s="275">
        <v>0.45</v>
      </c>
      <c r="E74" s="42">
        <f t="shared" si="4"/>
        <v>0.9</v>
      </c>
    </row>
    <row r="75" spans="1:5" ht="12.75">
      <c r="A75" s="103"/>
      <c r="B75" s="28" t="s">
        <v>54</v>
      </c>
      <c r="C75" s="28" t="s">
        <v>110</v>
      </c>
      <c r="D75" s="275">
        <v>0.94</v>
      </c>
      <c r="E75" s="42">
        <f t="shared" si="4"/>
        <v>1.88</v>
      </c>
    </row>
    <row r="76" spans="1:5" ht="12.75">
      <c r="A76" s="103"/>
      <c r="B76" s="28" t="s">
        <v>32</v>
      </c>
      <c r="C76" s="28" t="s">
        <v>110</v>
      </c>
      <c r="D76" s="275">
        <v>0.55</v>
      </c>
      <c r="E76" s="42">
        <f t="shared" si="4"/>
        <v>1.1</v>
      </c>
    </row>
    <row r="77" spans="1:5" ht="12.75">
      <c r="A77" s="103"/>
      <c r="B77" s="28" t="s">
        <v>55</v>
      </c>
      <c r="C77" s="28" t="s">
        <v>110</v>
      </c>
      <c r="D77" s="275">
        <v>0.34</v>
      </c>
      <c r="E77" s="42">
        <f t="shared" si="4"/>
        <v>0.68</v>
      </c>
    </row>
    <row r="78" spans="1:5" ht="12.75">
      <c r="A78" s="103"/>
      <c r="B78" s="28" t="s">
        <v>56</v>
      </c>
      <c r="C78" s="28" t="s">
        <v>110</v>
      </c>
      <c r="D78" s="275">
        <v>0.94</v>
      </c>
      <c r="E78" s="42">
        <f t="shared" si="4"/>
        <v>1.88</v>
      </c>
    </row>
    <row r="79" spans="1:5" ht="12.75">
      <c r="A79" s="103"/>
      <c r="B79" s="28" t="s">
        <v>57</v>
      </c>
      <c r="C79" s="28" t="s">
        <v>110</v>
      </c>
      <c r="D79" s="275">
        <v>1.59</v>
      </c>
      <c r="E79" s="42">
        <f t="shared" si="4"/>
        <v>3.18</v>
      </c>
    </row>
    <row r="80" spans="1:5" ht="13.5" thickBot="1">
      <c r="A80" s="106"/>
      <c r="B80" s="72" t="s">
        <v>563</v>
      </c>
      <c r="C80" s="72" t="s">
        <v>110</v>
      </c>
      <c r="D80" s="332">
        <v>1.48</v>
      </c>
      <c r="E80" s="41">
        <f>ROUND(D80*2,2)</f>
        <v>2.96</v>
      </c>
    </row>
    <row r="81" spans="1:5" ht="13.5" thickBot="1">
      <c r="A81" s="103"/>
      <c r="B81" s="282" t="s">
        <v>86</v>
      </c>
      <c r="C81" s="4"/>
      <c r="D81" s="334">
        <f>SUM(D69:D80)</f>
        <v>12.18</v>
      </c>
      <c r="E81" s="334">
        <f>SUM(E69:E80)</f>
        <v>24.36</v>
      </c>
    </row>
    <row r="82" spans="1:5" ht="12.75">
      <c r="A82" s="105" t="s">
        <v>96</v>
      </c>
      <c r="B82" s="53" t="s">
        <v>59</v>
      </c>
      <c r="C82" s="53" t="s">
        <v>110</v>
      </c>
      <c r="D82" s="281">
        <v>1.54</v>
      </c>
      <c r="E82" s="36">
        <f aca="true" t="shared" si="5" ref="E82:E97">ROUND(D82*2,2)</f>
        <v>3.08</v>
      </c>
    </row>
    <row r="83" spans="1:5" ht="12.75">
      <c r="A83" s="103" t="s">
        <v>90</v>
      </c>
      <c r="B83" s="28" t="s">
        <v>60</v>
      </c>
      <c r="C83" s="28" t="s">
        <v>110</v>
      </c>
      <c r="D83" s="275">
        <v>2.9</v>
      </c>
      <c r="E83" s="42">
        <f t="shared" si="5"/>
        <v>5.8</v>
      </c>
    </row>
    <row r="84" spans="1:5" ht="12.75">
      <c r="A84" s="103"/>
      <c r="B84" s="28" t="s">
        <v>61</v>
      </c>
      <c r="C84" s="28" t="s">
        <v>110</v>
      </c>
      <c r="D84" s="275">
        <v>0.81</v>
      </c>
      <c r="E84" s="42">
        <f t="shared" si="5"/>
        <v>1.62</v>
      </c>
    </row>
    <row r="85" spans="1:5" ht="12.75">
      <c r="A85" s="103"/>
      <c r="B85" s="28" t="s">
        <v>62</v>
      </c>
      <c r="C85" s="28" t="s">
        <v>110</v>
      </c>
      <c r="D85" s="275">
        <v>0.84</v>
      </c>
      <c r="E85" s="42">
        <f t="shared" si="5"/>
        <v>1.68</v>
      </c>
    </row>
    <row r="86" spans="1:5" ht="12.75">
      <c r="A86" s="103"/>
      <c r="B86" s="28" t="s">
        <v>63</v>
      </c>
      <c r="C86" s="28" t="s">
        <v>110</v>
      </c>
      <c r="D86" s="275">
        <v>0.81</v>
      </c>
      <c r="E86" s="42">
        <f t="shared" si="5"/>
        <v>1.62</v>
      </c>
    </row>
    <row r="87" spans="1:5" ht="12.75">
      <c r="A87" s="103"/>
      <c r="B87" s="28" t="s">
        <v>64</v>
      </c>
      <c r="C87" s="28" t="s">
        <v>110</v>
      </c>
      <c r="D87" s="275">
        <v>0.87</v>
      </c>
      <c r="E87" s="42">
        <f t="shared" si="5"/>
        <v>1.74</v>
      </c>
    </row>
    <row r="88" spans="1:5" ht="12.75">
      <c r="A88" s="103"/>
      <c r="B88" s="28" t="s">
        <v>65</v>
      </c>
      <c r="C88" s="28" t="s">
        <v>110</v>
      </c>
      <c r="D88" s="275">
        <v>0.87</v>
      </c>
      <c r="E88" s="42">
        <f t="shared" si="5"/>
        <v>1.74</v>
      </c>
    </row>
    <row r="89" spans="1:5" ht="12.75">
      <c r="A89" s="103"/>
      <c r="B89" s="28" t="s">
        <v>33</v>
      </c>
      <c r="C89" s="28" t="s">
        <v>110</v>
      </c>
      <c r="D89" s="275">
        <v>0.87</v>
      </c>
      <c r="E89" s="42">
        <f t="shared" si="5"/>
        <v>1.74</v>
      </c>
    </row>
    <row r="90" spans="1:5" ht="12.75">
      <c r="A90" s="103"/>
      <c r="B90" s="28" t="s">
        <v>34</v>
      </c>
      <c r="C90" s="28" t="s">
        <v>110</v>
      </c>
      <c r="D90" s="275">
        <v>0.86</v>
      </c>
      <c r="E90" s="42">
        <f t="shared" si="5"/>
        <v>1.72</v>
      </c>
    </row>
    <row r="91" spans="1:5" ht="12.75">
      <c r="A91" s="103"/>
      <c r="B91" s="28" t="s">
        <v>564</v>
      </c>
      <c r="C91" s="28" t="s">
        <v>110</v>
      </c>
      <c r="D91" s="275">
        <v>1.63</v>
      </c>
      <c r="E91" s="42">
        <f t="shared" si="5"/>
        <v>3.26</v>
      </c>
    </row>
    <row r="92" spans="1:5" ht="12.75">
      <c r="A92" s="103"/>
      <c r="B92" s="28" t="s">
        <v>81</v>
      </c>
      <c r="C92" s="28" t="s">
        <v>110</v>
      </c>
      <c r="D92" s="275">
        <v>1.63</v>
      </c>
      <c r="E92" s="42">
        <f t="shared" si="5"/>
        <v>3.26</v>
      </c>
    </row>
    <row r="93" spans="1:5" ht="12.75">
      <c r="A93" s="103"/>
      <c r="B93" s="28" t="s">
        <v>471</v>
      </c>
      <c r="C93" s="28" t="s">
        <v>110</v>
      </c>
      <c r="D93" s="275">
        <v>2.07</v>
      </c>
      <c r="E93" s="42">
        <f t="shared" si="5"/>
        <v>4.14</v>
      </c>
    </row>
    <row r="94" spans="1:5" ht="12.75">
      <c r="A94" s="103"/>
      <c r="B94" s="28" t="s">
        <v>73</v>
      </c>
      <c r="C94" s="28" t="s">
        <v>110</v>
      </c>
      <c r="D94" s="275">
        <v>0.74</v>
      </c>
      <c r="E94" s="42">
        <f t="shared" si="5"/>
        <v>1.48</v>
      </c>
    </row>
    <row r="95" spans="1:5" ht="12.75">
      <c r="A95" s="103"/>
      <c r="B95" s="28" t="s">
        <v>35</v>
      </c>
      <c r="C95" s="28" t="s">
        <v>110</v>
      </c>
      <c r="D95" s="275">
        <v>0.32</v>
      </c>
      <c r="E95" s="42">
        <f t="shared" si="5"/>
        <v>0.64</v>
      </c>
    </row>
    <row r="96" spans="1:5" ht="12.75">
      <c r="A96" s="103"/>
      <c r="B96" s="28" t="s">
        <v>36</v>
      </c>
      <c r="C96" s="28" t="s">
        <v>110</v>
      </c>
      <c r="D96" s="275">
        <v>0.43</v>
      </c>
      <c r="E96" s="42">
        <f t="shared" si="5"/>
        <v>0.86</v>
      </c>
    </row>
    <row r="97" spans="1:5" ht="13.5" thickBot="1">
      <c r="A97" s="103"/>
      <c r="B97" s="3" t="s">
        <v>67</v>
      </c>
      <c r="C97" s="3" t="s">
        <v>110</v>
      </c>
      <c r="D97" s="284">
        <v>1.17</v>
      </c>
      <c r="E97" s="14">
        <f t="shared" si="5"/>
        <v>2.34</v>
      </c>
    </row>
    <row r="98" spans="1:5" ht="13.5" thickBot="1">
      <c r="A98" s="85"/>
      <c r="B98" s="111" t="s">
        <v>86</v>
      </c>
      <c r="C98" s="35"/>
      <c r="D98" s="93">
        <f>SUM(D82:D97)</f>
        <v>18.36</v>
      </c>
      <c r="E98" s="34">
        <f>SUM(E82:E97)</f>
        <v>36.72</v>
      </c>
    </row>
    <row r="99" spans="1:5" ht="13.5" thickBot="1">
      <c r="A99" s="85"/>
      <c r="B99" s="111" t="s">
        <v>76</v>
      </c>
      <c r="C99" s="35"/>
      <c r="D99" s="93">
        <f>D22+D37+D51+D68+D81+D98</f>
        <v>80.81</v>
      </c>
      <c r="E99" s="34">
        <f>E22+E37+E51+E68+E81+E98</f>
        <v>161.62</v>
      </c>
    </row>
    <row r="100" spans="1:5" ht="12.75">
      <c r="A100" s="98" t="s">
        <v>176</v>
      </c>
      <c r="B100" s="98"/>
      <c r="C100" s="98"/>
      <c r="D100" s="98"/>
      <c r="E100" s="98"/>
    </row>
    <row r="101" spans="1:5" ht="12.75">
      <c r="A101" s="61"/>
      <c r="B101" s="293"/>
      <c r="C101" s="98"/>
      <c r="D101" s="98"/>
      <c r="E101" s="98"/>
    </row>
    <row r="102" spans="1:5" ht="12.75">
      <c r="A102" s="103"/>
      <c r="B102" s="295"/>
      <c r="C102" s="98"/>
      <c r="D102" s="102"/>
      <c r="E102" s="8"/>
    </row>
    <row r="103" spans="1:5" ht="12.75">
      <c r="A103" s="103"/>
      <c r="B103" s="98"/>
      <c r="C103" s="98"/>
      <c r="D103" s="98"/>
      <c r="E103" s="98"/>
    </row>
    <row r="104" spans="1:5" ht="12.75">
      <c r="A104" s="98"/>
      <c r="B104" s="98"/>
      <c r="C104" s="98"/>
      <c r="D104" s="98"/>
      <c r="E104" s="98"/>
    </row>
    <row r="105" spans="1:5" ht="12.75">
      <c r="A105" s="98"/>
      <c r="B105" s="98"/>
      <c r="C105" s="98"/>
      <c r="D105" s="98"/>
      <c r="E105" s="98"/>
    </row>
    <row r="106" spans="1:5" ht="12.75">
      <c r="A106" s="98"/>
      <c r="B106" s="98"/>
      <c r="C106" s="98"/>
      <c r="D106" s="98"/>
      <c r="E106" s="98"/>
    </row>
    <row r="107" spans="1:5" ht="12.75">
      <c r="A107" s="98"/>
      <c r="B107" s="98"/>
      <c r="C107" s="98"/>
      <c r="D107" s="98"/>
      <c r="E107" s="98"/>
    </row>
    <row r="108" spans="1:5" ht="12.75">
      <c r="A108" s="98"/>
      <c r="B108" s="98"/>
      <c r="C108" s="98"/>
      <c r="D108" s="98"/>
      <c r="E108" s="98"/>
    </row>
    <row r="109" spans="1:5" ht="12.75">
      <c r="A109" s="98"/>
      <c r="B109" s="98"/>
      <c r="C109" s="98"/>
      <c r="D109" s="98"/>
      <c r="E109" s="98"/>
    </row>
    <row r="110" spans="1:5" ht="12.75">
      <c r="A110" s="98"/>
      <c r="B110" s="98"/>
      <c r="C110" s="98"/>
      <c r="D110" s="98"/>
      <c r="E110" s="98"/>
    </row>
  </sheetData>
  <mergeCells count="10">
    <mergeCell ref="A1:E1"/>
    <mergeCell ref="A5:E5"/>
    <mergeCell ref="A6:E6"/>
    <mergeCell ref="A7:E7"/>
    <mergeCell ref="A2:B2"/>
    <mergeCell ref="A3:B3"/>
    <mergeCell ref="A4:B4"/>
    <mergeCell ref="D2:E2"/>
    <mergeCell ref="D3:E3"/>
    <mergeCell ref="D4:E4"/>
  </mergeCells>
  <hyperlinks>
    <hyperlink ref="A1:E1" location="Главная!A1" display="Вернутся на главную страницу"/>
  </hyperlinks>
  <printOptions/>
  <pageMargins left="0.7874015748031497" right="0.1968503937007874" top="0" bottom="0" header="0.5118110236220472" footer="0.5118110236220472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10"/>
  <sheetViews>
    <sheetView workbookViewId="0" topLeftCell="A1">
      <selection activeCell="A1" sqref="A1:E1"/>
    </sheetView>
  </sheetViews>
  <sheetFormatPr defaultColWidth="9.140625" defaultRowHeight="12.75"/>
  <cols>
    <col min="1" max="1" width="9.28125" style="0" customWidth="1"/>
    <col min="2" max="2" width="27.00390625" style="0" customWidth="1"/>
    <col min="3" max="3" width="17.28125" style="0" customWidth="1"/>
    <col min="4" max="4" width="10.8515625" style="0" customWidth="1"/>
    <col min="5" max="5" width="23.421875" style="0" customWidth="1"/>
  </cols>
  <sheetData>
    <row r="1" spans="1:5" ht="12.75">
      <c r="A1" s="533" t="s">
        <v>122</v>
      </c>
      <c r="B1" s="472"/>
      <c r="C1" s="472"/>
      <c r="D1" s="472"/>
      <c r="E1" s="472"/>
    </row>
    <row r="2" spans="1:5" ht="12.75">
      <c r="A2" s="458" t="s">
        <v>196</v>
      </c>
      <c r="B2" s="458"/>
      <c r="C2" s="98"/>
      <c r="D2" s="458" t="s">
        <v>118</v>
      </c>
      <c r="E2" s="458"/>
    </row>
    <row r="3" spans="1:5" ht="12.75">
      <c r="A3" s="445" t="s">
        <v>197</v>
      </c>
      <c r="B3" s="445"/>
      <c r="D3" s="445" t="s">
        <v>552</v>
      </c>
      <c r="E3" s="445"/>
    </row>
    <row r="4" spans="1:5" ht="12.75">
      <c r="A4" s="445" t="s">
        <v>70</v>
      </c>
      <c r="B4" s="445"/>
      <c r="D4" s="445" t="s">
        <v>141</v>
      </c>
      <c r="E4" s="445"/>
    </row>
    <row r="5" spans="1:5" ht="15">
      <c r="A5" s="526" t="s">
        <v>356</v>
      </c>
      <c r="B5" s="526"/>
      <c r="C5" s="526"/>
      <c r="D5" s="526"/>
      <c r="E5" s="526"/>
    </row>
    <row r="6" spans="1:5" ht="15">
      <c r="A6" s="526" t="s">
        <v>115</v>
      </c>
      <c r="B6" s="526"/>
      <c r="C6" s="526"/>
      <c r="D6" s="526"/>
      <c r="E6" s="526"/>
    </row>
    <row r="7" spans="1:5" ht="15.75" thickBot="1">
      <c r="A7" s="526" t="s">
        <v>638</v>
      </c>
      <c r="B7" s="526"/>
      <c r="C7" s="526"/>
      <c r="D7" s="526"/>
      <c r="E7" s="526"/>
    </row>
    <row r="8" spans="1:5" ht="12.75">
      <c r="A8" s="117" t="s">
        <v>0</v>
      </c>
      <c r="B8" s="157" t="s">
        <v>1</v>
      </c>
      <c r="C8" s="115" t="s">
        <v>2</v>
      </c>
      <c r="D8" s="115" t="s">
        <v>3</v>
      </c>
      <c r="E8" s="95" t="s">
        <v>4</v>
      </c>
    </row>
    <row r="9" spans="1:5" ht="13.5" thickBot="1">
      <c r="A9" s="118" t="s">
        <v>5</v>
      </c>
      <c r="B9" s="158" t="s">
        <v>6</v>
      </c>
      <c r="C9" s="82" t="s">
        <v>7</v>
      </c>
      <c r="D9" s="82" t="s">
        <v>116</v>
      </c>
      <c r="E9" s="116" t="s">
        <v>9</v>
      </c>
    </row>
    <row r="10" spans="1:5" ht="12.75">
      <c r="A10" s="105" t="s">
        <v>10</v>
      </c>
      <c r="B10" s="53" t="s">
        <v>38</v>
      </c>
      <c r="C10" s="53" t="s">
        <v>110</v>
      </c>
      <c r="D10" s="50">
        <v>20</v>
      </c>
      <c r="E10" s="36">
        <f aca="true" t="shared" si="0" ref="E10:E21">ROUND(D10*0.09,2)</f>
        <v>1.8</v>
      </c>
    </row>
    <row r="11" spans="1:5" ht="12.75">
      <c r="A11" s="103" t="s">
        <v>97</v>
      </c>
      <c r="B11" s="28" t="s">
        <v>78</v>
      </c>
      <c r="C11" s="28" t="s">
        <v>110</v>
      </c>
      <c r="D11" s="29">
        <v>20</v>
      </c>
      <c r="E11" s="42">
        <f t="shared" si="0"/>
        <v>1.8</v>
      </c>
    </row>
    <row r="12" spans="1:5" ht="12.75">
      <c r="A12" s="103"/>
      <c r="B12" s="28" t="s">
        <v>40</v>
      </c>
      <c r="C12" s="28" t="s">
        <v>110</v>
      </c>
      <c r="D12" s="29">
        <v>20</v>
      </c>
      <c r="E12" s="42">
        <f t="shared" si="0"/>
        <v>1.8</v>
      </c>
    </row>
    <row r="13" spans="1:5" ht="12.75">
      <c r="A13" s="103"/>
      <c r="B13" s="28" t="s">
        <v>41</v>
      </c>
      <c r="C13" s="28" t="s">
        <v>110</v>
      </c>
      <c r="D13" s="29">
        <v>15</v>
      </c>
      <c r="E13" s="42">
        <f t="shared" si="0"/>
        <v>1.35</v>
      </c>
    </row>
    <row r="14" spans="1:5" ht="12.75">
      <c r="A14" s="103"/>
      <c r="B14" s="28" t="s">
        <v>42</v>
      </c>
      <c r="C14" s="28" t="s">
        <v>110</v>
      </c>
      <c r="D14" s="29">
        <v>30</v>
      </c>
      <c r="E14" s="42">
        <f t="shared" si="0"/>
        <v>2.7</v>
      </c>
    </row>
    <row r="15" spans="1:5" ht="12.75">
      <c r="A15" s="103"/>
      <c r="B15" s="28" t="s">
        <v>11</v>
      </c>
      <c r="C15" s="28" t="s">
        <v>110</v>
      </c>
      <c r="D15" s="29">
        <v>12</v>
      </c>
      <c r="E15" s="42">
        <f t="shared" si="0"/>
        <v>1.08</v>
      </c>
    </row>
    <row r="16" spans="1:5" ht="12.75">
      <c r="A16" s="103"/>
      <c r="B16" s="28" t="s">
        <v>43</v>
      </c>
      <c r="C16" s="28" t="s">
        <v>110</v>
      </c>
      <c r="D16" s="29">
        <v>20</v>
      </c>
      <c r="E16" s="42">
        <f t="shared" si="0"/>
        <v>1.8</v>
      </c>
    </row>
    <row r="17" spans="1:5" ht="12.75">
      <c r="A17" s="103"/>
      <c r="B17" s="28" t="s">
        <v>44</v>
      </c>
      <c r="C17" s="28" t="s">
        <v>110</v>
      </c>
      <c r="D17" s="29">
        <v>30</v>
      </c>
      <c r="E17" s="42">
        <f t="shared" si="0"/>
        <v>2.7</v>
      </c>
    </row>
    <row r="18" spans="1:5" ht="12.75">
      <c r="A18" s="103"/>
      <c r="B18" s="28" t="s">
        <v>13</v>
      </c>
      <c r="C18" s="28" t="s">
        <v>110</v>
      </c>
      <c r="D18" s="29">
        <v>12</v>
      </c>
      <c r="E18" s="42">
        <f t="shared" si="0"/>
        <v>1.08</v>
      </c>
    </row>
    <row r="19" spans="1:5" ht="12.75">
      <c r="A19" s="103"/>
      <c r="B19" s="28" t="s">
        <v>14</v>
      </c>
      <c r="C19" s="28" t="s">
        <v>110</v>
      </c>
      <c r="D19" s="29">
        <v>12</v>
      </c>
      <c r="E19" s="42">
        <f t="shared" si="0"/>
        <v>1.08</v>
      </c>
    </row>
    <row r="20" spans="1:5" ht="12.75">
      <c r="A20" s="103"/>
      <c r="B20" s="28" t="s">
        <v>15</v>
      </c>
      <c r="C20" s="28" t="s">
        <v>110</v>
      </c>
      <c r="D20" s="29">
        <v>12</v>
      </c>
      <c r="E20" s="42">
        <f t="shared" si="0"/>
        <v>1.08</v>
      </c>
    </row>
    <row r="21" spans="1:5" ht="13.5" thickBot="1">
      <c r="A21" s="106"/>
      <c r="B21" s="51" t="s">
        <v>16</v>
      </c>
      <c r="C21" s="51" t="s">
        <v>110</v>
      </c>
      <c r="D21" s="126">
        <v>8</v>
      </c>
      <c r="E21" s="60">
        <f t="shared" si="0"/>
        <v>0.72</v>
      </c>
    </row>
    <row r="22" spans="1:5" ht="13.5" thickBot="1">
      <c r="A22" s="103"/>
      <c r="B22" s="282" t="s">
        <v>86</v>
      </c>
      <c r="C22" s="4"/>
      <c r="D22" s="283">
        <f>SUM(D10:D21)</f>
        <v>211</v>
      </c>
      <c r="E22" s="274">
        <f>SUM(E10:E21)</f>
        <v>18.989999999999995</v>
      </c>
    </row>
    <row r="23" spans="1:5" ht="12.75">
      <c r="A23" s="105" t="s">
        <v>20</v>
      </c>
      <c r="B23" s="53" t="s">
        <v>17</v>
      </c>
      <c r="C23" s="53" t="s">
        <v>110</v>
      </c>
      <c r="D23" s="50">
        <v>12</v>
      </c>
      <c r="E23" s="36">
        <f aca="true" t="shared" si="1" ref="E23:E36">ROUND(D23*0.09,2)</f>
        <v>1.08</v>
      </c>
    </row>
    <row r="24" spans="1:5" ht="12.75">
      <c r="A24" s="103" t="s">
        <v>39</v>
      </c>
      <c r="B24" s="28" t="s">
        <v>18</v>
      </c>
      <c r="C24" s="28" t="s">
        <v>110</v>
      </c>
      <c r="D24" s="29">
        <v>12</v>
      </c>
      <c r="E24" s="42">
        <f t="shared" si="1"/>
        <v>1.08</v>
      </c>
    </row>
    <row r="25" spans="1:5" ht="12.75">
      <c r="A25" s="103"/>
      <c r="B25" s="28" t="s">
        <v>19</v>
      </c>
      <c r="C25" s="28" t="s">
        <v>110</v>
      </c>
      <c r="D25" s="29">
        <v>8</v>
      </c>
      <c r="E25" s="42">
        <f t="shared" si="1"/>
        <v>0.72</v>
      </c>
    </row>
    <row r="26" spans="1:5" ht="12.75">
      <c r="A26" s="103"/>
      <c r="B26" s="28" t="s">
        <v>21</v>
      </c>
      <c r="C26" s="28" t="s">
        <v>110</v>
      </c>
      <c r="D26" s="29">
        <v>16</v>
      </c>
      <c r="E26" s="42">
        <f t="shared" si="1"/>
        <v>1.44</v>
      </c>
    </row>
    <row r="27" spans="1:5" ht="12.75">
      <c r="A27" s="103"/>
      <c r="B27" s="28" t="s">
        <v>80</v>
      </c>
      <c r="C27" s="28" t="s">
        <v>110</v>
      </c>
      <c r="D27" s="29">
        <v>12</v>
      </c>
      <c r="E27" s="42">
        <f t="shared" si="1"/>
        <v>1.08</v>
      </c>
    </row>
    <row r="28" spans="1:5" ht="12.75">
      <c r="A28" s="103"/>
      <c r="B28" s="28" t="s">
        <v>561</v>
      </c>
      <c r="C28" s="28" t="s">
        <v>110</v>
      </c>
      <c r="D28" s="29">
        <v>16</v>
      </c>
      <c r="E28" s="42">
        <f t="shared" si="1"/>
        <v>1.44</v>
      </c>
    </row>
    <row r="29" spans="1:5" ht="12.75">
      <c r="A29" s="103"/>
      <c r="B29" s="28" t="s">
        <v>79</v>
      </c>
      <c r="C29" s="28" t="s">
        <v>110</v>
      </c>
      <c r="D29" s="29">
        <v>30</v>
      </c>
      <c r="E29" s="42">
        <f t="shared" si="1"/>
        <v>2.7</v>
      </c>
    </row>
    <row r="30" spans="1:5" ht="12.75">
      <c r="A30" s="103"/>
      <c r="B30" s="28" t="s">
        <v>74</v>
      </c>
      <c r="C30" s="28" t="s">
        <v>110</v>
      </c>
      <c r="D30" s="29">
        <v>16</v>
      </c>
      <c r="E30" s="42">
        <f t="shared" si="1"/>
        <v>1.44</v>
      </c>
    </row>
    <row r="31" spans="1:5" ht="12.75">
      <c r="A31" s="103"/>
      <c r="B31" s="28" t="s">
        <v>93</v>
      </c>
      <c r="C31" s="28" t="s">
        <v>110</v>
      </c>
      <c r="D31" s="29">
        <v>10</v>
      </c>
      <c r="E31" s="42">
        <f t="shared" si="1"/>
        <v>0.9</v>
      </c>
    </row>
    <row r="32" spans="1:5" ht="12.75">
      <c r="A32" s="103"/>
      <c r="B32" s="28" t="s">
        <v>22</v>
      </c>
      <c r="C32" s="28" t="s">
        <v>110</v>
      </c>
      <c r="D32" s="29">
        <v>16</v>
      </c>
      <c r="E32" s="42">
        <f t="shared" si="1"/>
        <v>1.44</v>
      </c>
    </row>
    <row r="33" spans="1:5" ht="12.75">
      <c r="A33" s="103"/>
      <c r="B33" s="28" t="s">
        <v>23</v>
      </c>
      <c r="C33" s="28" t="s">
        <v>110</v>
      </c>
      <c r="D33" s="29">
        <v>16</v>
      </c>
      <c r="E33" s="42">
        <f t="shared" si="1"/>
        <v>1.44</v>
      </c>
    </row>
    <row r="34" spans="1:5" ht="12.75">
      <c r="A34" s="103"/>
      <c r="B34" s="28" t="s">
        <v>24</v>
      </c>
      <c r="C34" s="28" t="s">
        <v>110</v>
      </c>
      <c r="D34" s="29">
        <v>16</v>
      </c>
      <c r="E34" s="42">
        <f t="shared" si="1"/>
        <v>1.44</v>
      </c>
    </row>
    <row r="35" spans="1:5" ht="12.75">
      <c r="A35" s="103"/>
      <c r="B35" s="28" t="s">
        <v>158</v>
      </c>
      <c r="C35" s="28" t="s">
        <v>110</v>
      </c>
      <c r="D35" s="29">
        <v>30</v>
      </c>
      <c r="E35" s="42">
        <f t="shared" si="1"/>
        <v>2.7</v>
      </c>
    </row>
    <row r="36" spans="1:5" ht="13.5" thickBot="1">
      <c r="A36" s="106"/>
      <c r="B36" s="51" t="s">
        <v>354</v>
      </c>
      <c r="C36" s="51" t="s">
        <v>110</v>
      </c>
      <c r="D36" s="126">
        <v>20</v>
      </c>
      <c r="E36" s="60">
        <f t="shared" si="1"/>
        <v>1.8</v>
      </c>
    </row>
    <row r="37" spans="1:5" ht="13.5" thickBot="1">
      <c r="A37" s="103"/>
      <c r="B37" s="282" t="s">
        <v>86</v>
      </c>
      <c r="C37" s="4"/>
      <c r="D37" s="283">
        <f>SUM(D23:D36)</f>
        <v>230</v>
      </c>
      <c r="E37" s="274">
        <f>SUM(E23:E36)</f>
        <v>20.7</v>
      </c>
    </row>
    <row r="38" spans="1:5" ht="12.75">
      <c r="A38" s="105" t="s">
        <v>25</v>
      </c>
      <c r="B38" s="53" t="s">
        <v>144</v>
      </c>
      <c r="C38" s="53" t="s">
        <v>110</v>
      </c>
      <c r="D38" s="50">
        <v>20</v>
      </c>
      <c r="E38" s="36">
        <f aca="true" t="shared" si="2" ref="E38:E50">ROUND(D38*0.09,2)</f>
        <v>1.8</v>
      </c>
    </row>
    <row r="39" spans="1:5" ht="12.75">
      <c r="A39" s="103" t="s">
        <v>45</v>
      </c>
      <c r="B39" s="28" t="s">
        <v>145</v>
      </c>
      <c r="C39" s="28" t="s">
        <v>110</v>
      </c>
      <c r="D39" s="29">
        <v>18</v>
      </c>
      <c r="E39" s="42">
        <f t="shared" si="2"/>
        <v>1.62</v>
      </c>
    </row>
    <row r="40" spans="1:5" ht="12.75">
      <c r="A40" s="103"/>
      <c r="B40" s="28" t="s">
        <v>146</v>
      </c>
      <c r="C40" s="28" t="s">
        <v>110</v>
      </c>
      <c r="D40" s="29">
        <v>20</v>
      </c>
      <c r="E40" s="42">
        <f t="shared" si="2"/>
        <v>1.8</v>
      </c>
    </row>
    <row r="41" spans="1:5" ht="12.75">
      <c r="A41" s="103"/>
      <c r="B41" s="28" t="s">
        <v>147</v>
      </c>
      <c r="C41" s="28" t="s">
        <v>110</v>
      </c>
      <c r="D41" s="29">
        <v>20</v>
      </c>
      <c r="E41" s="42">
        <f t="shared" si="2"/>
        <v>1.8</v>
      </c>
    </row>
    <row r="42" spans="1:5" ht="12.75">
      <c r="A42" s="103"/>
      <c r="B42" s="28" t="s">
        <v>111</v>
      </c>
      <c r="C42" s="28" t="s">
        <v>110</v>
      </c>
      <c r="D42" s="29">
        <v>9</v>
      </c>
      <c r="E42" s="42">
        <f t="shared" si="2"/>
        <v>0.81</v>
      </c>
    </row>
    <row r="43" spans="1:5" ht="12.75">
      <c r="A43" s="103"/>
      <c r="B43" s="28" t="s">
        <v>112</v>
      </c>
      <c r="C43" s="28" t="s">
        <v>110</v>
      </c>
      <c r="D43" s="29">
        <v>4</v>
      </c>
      <c r="E43" s="42">
        <f t="shared" si="2"/>
        <v>0.36</v>
      </c>
    </row>
    <row r="44" spans="1:5" ht="12.75">
      <c r="A44" s="103"/>
      <c r="B44" s="28" t="s">
        <v>66</v>
      </c>
      <c r="C44" s="28" t="s">
        <v>110</v>
      </c>
      <c r="D44" s="29">
        <v>6</v>
      </c>
      <c r="E44" s="42">
        <f t="shared" si="2"/>
        <v>0.54</v>
      </c>
    </row>
    <row r="45" spans="1:5" ht="12.75">
      <c r="A45" s="103"/>
      <c r="B45" s="28" t="s">
        <v>72</v>
      </c>
      <c r="C45" s="28" t="s">
        <v>110</v>
      </c>
      <c r="D45" s="29">
        <v>9</v>
      </c>
      <c r="E45" s="42">
        <f t="shared" si="2"/>
        <v>0.81</v>
      </c>
    </row>
    <row r="46" spans="1:5" ht="12.75">
      <c r="A46" s="103"/>
      <c r="B46" s="28" t="s">
        <v>68</v>
      </c>
      <c r="C46" s="28" t="s">
        <v>110</v>
      </c>
      <c r="D46" s="29">
        <v>25</v>
      </c>
      <c r="E46" s="42">
        <f t="shared" si="2"/>
        <v>2.25</v>
      </c>
    </row>
    <row r="47" spans="1:5" ht="12.75">
      <c r="A47" s="103"/>
      <c r="B47" s="28" t="s">
        <v>69</v>
      </c>
      <c r="C47" s="28" t="s">
        <v>110</v>
      </c>
      <c r="D47" s="29">
        <v>18</v>
      </c>
      <c r="E47" s="42">
        <f t="shared" si="2"/>
        <v>1.62</v>
      </c>
    </row>
    <row r="48" spans="1:5" ht="12.75">
      <c r="A48" s="103"/>
      <c r="B48" s="28" t="s">
        <v>46</v>
      </c>
      <c r="C48" s="28" t="s">
        <v>110</v>
      </c>
      <c r="D48" s="29">
        <v>30</v>
      </c>
      <c r="E48" s="42">
        <f t="shared" si="2"/>
        <v>2.7</v>
      </c>
    </row>
    <row r="49" spans="1:5" ht="12.75">
      <c r="A49" s="103"/>
      <c r="B49" s="28" t="s">
        <v>47</v>
      </c>
      <c r="C49" s="28" t="s">
        <v>110</v>
      </c>
      <c r="D49" s="29">
        <v>20</v>
      </c>
      <c r="E49" s="42">
        <f t="shared" si="2"/>
        <v>1.8</v>
      </c>
    </row>
    <row r="50" spans="1:5" ht="13.5" thickBot="1">
      <c r="A50" s="106"/>
      <c r="B50" s="51" t="s">
        <v>94</v>
      </c>
      <c r="C50" s="51" t="s">
        <v>110</v>
      </c>
      <c r="D50" s="126">
        <v>20</v>
      </c>
      <c r="E50" s="60">
        <f t="shared" si="2"/>
        <v>1.8</v>
      </c>
    </row>
    <row r="51" spans="1:5" ht="13.5" thickBot="1">
      <c r="A51" s="103"/>
      <c r="B51" s="282" t="s">
        <v>86</v>
      </c>
      <c r="C51" s="4"/>
      <c r="D51" s="283">
        <f>SUM(D38:D50)</f>
        <v>219</v>
      </c>
      <c r="E51" s="274">
        <f>SUM(E38:E50)</f>
        <v>19.71</v>
      </c>
    </row>
    <row r="52" spans="1:5" ht="12.75">
      <c r="A52" s="105" t="s">
        <v>26</v>
      </c>
      <c r="B52" s="53" t="s">
        <v>48</v>
      </c>
      <c r="C52" s="53" t="s">
        <v>110</v>
      </c>
      <c r="D52" s="100">
        <v>40</v>
      </c>
      <c r="E52" s="36">
        <f aca="true" t="shared" si="3" ref="E52:E67">ROUND(D52*0.09,2)</f>
        <v>3.6</v>
      </c>
    </row>
    <row r="53" spans="1:5" ht="12.75">
      <c r="A53" s="103" t="s">
        <v>50</v>
      </c>
      <c r="B53" s="28" t="s">
        <v>113</v>
      </c>
      <c r="C53" s="28" t="s">
        <v>110</v>
      </c>
      <c r="D53" s="29">
        <v>20</v>
      </c>
      <c r="E53" s="42">
        <f t="shared" si="3"/>
        <v>1.8</v>
      </c>
    </row>
    <row r="54" spans="1:5" ht="12.75">
      <c r="A54" s="103"/>
      <c r="B54" s="28" t="s">
        <v>51</v>
      </c>
      <c r="C54" s="28" t="s">
        <v>110</v>
      </c>
      <c r="D54" s="29">
        <v>45</v>
      </c>
      <c r="E54" s="42">
        <f t="shared" si="3"/>
        <v>4.05</v>
      </c>
    </row>
    <row r="55" spans="1:5" ht="12.75">
      <c r="A55" s="103"/>
      <c r="B55" s="28" t="s">
        <v>157</v>
      </c>
      <c r="C55" s="28" t="s">
        <v>110</v>
      </c>
      <c r="D55" s="29">
        <v>9</v>
      </c>
      <c r="E55" s="42">
        <f t="shared" si="3"/>
        <v>0.81</v>
      </c>
    </row>
    <row r="56" spans="1:5" ht="12.75">
      <c r="A56" s="103"/>
      <c r="B56" s="28" t="s">
        <v>138</v>
      </c>
      <c r="C56" s="28" t="s">
        <v>110</v>
      </c>
      <c r="D56" s="29">
        <v>40</v>
      </c>
      <c r="E56" s="42">
        <f t="shared" si="3"/>
        <v>3.6</v>
      </c>
    </row>
    <row r="57" spans="1:5" ht="12.75">
      <c r="A57" s="103"/>
      <c r="B57" s="28" t="s">
        <v>148</v>
      </c>
      <c r="C57" s="28" t="s">
        <v>110</v>
      </c>
      <c r="D57" s="29">
        <v>20</v>
      </c>
      <c r="E57" s="42">
        <f t="shared" si="3"/>
        <v>1.8</v>
      </c>
    </row>
    <row r="58" spans="1:5" ht="12.75">
      <c r="A58" s="103"/>
      <c r="B58" s="28" t="s">
        <v>149</v>
      </c>
      <c r="C58" s="28" t="s">
        <v>110</v>
      </c>
      <c r="D58" s="29">
        <v>20</v>
      </c>
      <c r="E58" s="42">
        <f t="shared" si="3"/>
        <v>1.8</v>
      </c>
    </row>
    <row r="59" spans="1:5" ht="12.75">
      <c r="A59" s="103"/>
      <c r="B59" s="28" t="s">
        <v>150</v>
      </c>
      <c r="C59" s="28" t="s">
        <v>110</v>
      </c>
      <c r="D59" s="29">
        <v>20</v>
      </c>
      <c r="E59" s="42">
        <f t="shared" si="3"/>
        <v>1.8</v>
      </c>
    </row>
    <row r="60" spans="1:5" ht="12.75">
      <c r="A60" s="103"/>
      <c r="B60" s="28" t="s">
        <v>140</v>
      </c>
      <c r="C60" s="28" t="s">
        <v>110</v>
      </c>
      <c r="D60" s="29">
        <v>10</v>
      </c>
      <c r="E60" s="42">
        <f t="shared" si="3"/>
        <v>0.9</v>
      </c>
    </row>
    <row r="61" spans="1:5" ht="12.75">
      <c r="A61" s="103"/>
      <c r="B61" s="28" t="s">
        <v>151</v>
      </c>
      <c r="C61" s="28" t="s">
        <v>110</v>
      </c>
      <c r="D61" s="29">
        <v>20</v>
      </c>
      <c r="E61" s="42">
        <f t="shared" si="3"/>
        <v>1.8</v>
      </c>
    </row>
    <row r="62" spans="1:5" ht="12.75">
      <c r="A62" s="103"/>
      <c r="B62" s="28" t="s">
        <v>152</v>
      </c>
      <c r="C62" s="28" t="s">
        <v>110</v>
      </c>
      <c r="D62" s="29">
        <v>15</v>
      </c>
      <c r="E62" s="42">
        <f t="shared" si="3"/>
        <v>1.35</v>
      </c>
    </row>
    <row r="63" spans="1:5" ht="12.75">
      <c r="A63" s="103"/>
      <c r="B63" s="28" t="s">
        <v>562</v>
      </c>
      <c r="C63" s="28" t="s">
        <v>110</v>
      </c>
      <c r="D63" s="29">
        <v>20</v>
      </c>
      <c r="E63" s="42">
        <f t="shared" si="3"/>
        <v>1.8</v>
      </c>
    </row>
    <row r="64" spans="1:5" ht="12.75">
      <c r="A64" s="103"/>
      <c r="B64" s="28" t="s">
        <v>153</v>
      </c>
      <c r="C64" s="28" t="s">
        <v>110</v>
      </c>
      <c r="D64" s="29">
        <v>20</v>
      </c>
      <c r="E64" s="42">
        <f t="shared" si="3"/>
        <v>1.8</v>
      </c>
    </row>
    <row r="65" spans="1:5" ht="12.75">
      <c r="A65" s="103"/>
      <c r="B65" s="28" t="s">
        <v>355</v>
      </c>
      <c r="C65" s="28" t="s">
        <v>110</v>
      </c>
      <c r="D65" s="29">
        <v>20</v>
      </c>
      <c r="E65" s="42">
        <f t="shared" si="3"/>
        <v>1.8</v>
      </c>
    </row>
    <row r="66" spans="1:5" ht="12.75">
      <c r="A66" s="103"/>
      <c r="B66" s="28" t="s">
        <v>606</v>
      </c>
      <c r="C66" s="28" t="s">
        <v>110</v>
      </c>
      <c r="D66" s="5">
        <v>2</v>
      </c>
      <c r="E66" s="14">
        <f t="shared" si="3"/>
        <v>0.18</v>
      </c>
    </row>
    <row r="67" spans="1:5" ht="13.5" thickBot="1">
      <c r="A67" s="106"/>
      <c r="B67" s="51" t="s">
        <v>27</v>
      </c>
      <c r="C67" s="51" t="s">
        <v>110</v>
      </c>
      <c r="D67" s="126">
        <v>2</v>
      </c>
      <c r="E67" s="60">
        <f t="shared" si="3"/>
        <v>0.18</v>
      </c>
    </row>
    <row r="68" spans="1:5" ht="13.5" thickBot="1">
      <c r="A68" s="103"/>
      <c r="B68" s="282" t="s">
        <v>86</v>
      </c>
      <c r="C68" s="4"/>
      <c r="D68" s="283">
        <f>SUM(D52:D67)</f>
        <v>323</v>
      </c>
      <c r="E68" s="274">
        <f>SUM(E52:E67)</f>
        <v>29.070000000000004</v>
      </c>
    </row>
    <row r="69" spans="1:5" ht="12.75">
      <c r="A69" s="105" t="s">
        <v>89</v>
      </c>
      <c r="B69" s="53" t="s">
        <v>52</v>
      </c>
      <c r="C69" s="53" t="s">
        <v>110</v>
      </c>
      <c r="D69" s="50">
        <v>30</v>
      </c>
      <c r="E69" s="36">
        <f aca="true" t="shared" si="4" ref="E69:E79">ROUND(D69*0.09,2)</f>
        <v>2.7</v>
      </c>
    </row>
    <row r="70" spans="1:5" ht="12.75">
      <c r="A70" s="103" t="s">
        <v>58</v>
      </c>
      <c r="B70" s="28" t="s">
        <v>28</v>
      </c>
      <c r="C70" s="28" t="s">
        <v>110</v>
      </c>
      <c r="D70" s="29">
        <v>20</v>
      </c>
      <c r="E70" s="42">
        <f t="shared" si="4"/>
        <v>1.8</v>
      </c>
    </row>
    <row r="71" spans="1:5" ht="12.75">
      <c r="A71" s="103"/>
      <c r="B71" s="28" t="s">
        <v>29</v>
      </c>
      <c r="C71" s="28" t="s">
        <v>110</v>
      </c>
      <c r="D71" s="29">
        <v>16</v>
      </c>
      <c r="E71" s="42">
        <f t="shared" si="4"/>
        <v>1.44</v>
      </c>
    </row>
    <row r="72" spans="1:5" ht="12.75">
      <c r="A72" s="103"/>
      <c r="B72" s="28" t="s">
        <v>30</v>
      </c>
      <c r="C72" s="28" t="s">
        <v>110</v>
      </c>
      <c r="D72" s="29">
        <v>6</v>
      </c>
      <c r="E72" s="42">
        <f t="shared" si="4"/>
        <v>0.54</v>
      </c>
    </row>
    <row r="73" spans="1:5" ht="12.75">
      <c r="A73" s="103"/>
      <c r="B73" s="28" t="s">
        <v>31</v>
      </c>
      <c r="C73" s="28" t="s">
        <v>110</v>
      </c>
      <c r="D73" s="29">
        <v>16</v>
      </c>
      <c r="E73" s="42">
        <f t="shared" si="4"/>
        <v>1.44</v>
      </c>
    </row>
    <row r="74" spans="1:5" ht="12.75">
      <c r="A74" s="103"/>
      <c r="B74" s="28" t="s">
        <v>53</v>
      </c>
      <c r="C74" s="28" t="s">
        <v>110</v>
      </c>
      <c r="D74" s="29">
        <v>10</v>
      </c>
      <c r="E74" s="42">
        <f t="shared" si="4"/>
        <v>0.9</v>
      </c>
    </row>
    <row r="75" spans="1:5" ht="12.75">
      <c r="A75" s="103"/>
      <c r="B75" s="28" t="s">
        <v>54</v>
      </c>
      <c r="C75" s="28" t="s">
        <v>110</v>
      </c>
      <c r="D75" s="29">
        <v>20</v>
      </c>
      <c r="E75" s="42">
        <f t="shared" si="4"/>
        <v>1.8</v>
      </c>
    </row>
    <row r="76" spans="1:5" ht="12.75">
      <c r="A76" s="103"/>
      <c r="B76" s="28" t="s">
        <v>32</v>
      </c>
      <c r="C76" s="28" t="s">
        <v>110</v>
      </c>
      <c r="D76" s="29">
        <v>9</v>
      </c>
      <c r="E76" s="42">
        <f t="shared" si="4"/>
        <v>0.81</v>
      </c>
    </row>
    <row r="77" spans="1:5" ht="12.75">
      <c r="A77" s="103"/>
      <c r="B77" s="28" t="s">
        <v>55</v>
      </c>
      <c r="C77" s="28" t="s">
        <v>110</v>
      </c>
      <c r="D77" s="29">
        <v>20</v>
      </c>
      <c r="E77" s="42">
        <f t="shared" si="4"/>
        <v>1.8</v>
      </c>
    </row>
    <row r="78" spans="1:5" ht="12.75">
      <c r="A78" s="103"/>
      <c r="B78" s="28" t="s">
        <v>56</v>
      </c>
      <c r="C78" s="28" t="s">
        <v>110</v>
      </c>
      <c r="D78" s="29">
        <v>20</v>
      </c>
      <c r="E78" s="42">
        <f t="shared" si="4"/>
        <v>1.8</v>
      </c>
    </row>
    <row r="79" spans="1:5" ht="12.75">
      <c r="A79" s="103"/>
      <c r="B79" s="28" t="s">
        <v>57</v>
      </c>
      <c r="C79" s="28" t="s">
        <v>110</v>
      </c>
      <c r="D79" s="29">
        <v>50</v>
      </c>
      <c r="E79" s="42">
        <f t="shared" si="4"/>
        <v>4.5</v>
      </c>
    </row>
    <row r="80" spans="1:5" ht="13.5" thickBot="1">
      <c r="A80" s="106"/>
      <c r="B80" s="72" t="s">
        <v>563</v>
      </c>
      <c r="C80" s="72" t="s">
        <v>110</v>
      </c>
      <c r="D80" s="40">
        <v>40</v>
      </c>
      <c r="E80" s="41">
        <f>ROUND(D80*0.09,2)</f>
        <v>3.6</v>
      </c>
    </row>
    <row r="81" spans="1:5" ht="13.5" thickBot="1">
      <c r="A81" s="103"/>
      <c r="B81" s="282" t="s">
        <v>86</v>
      </c>
      <c r="C81" s="4"/>
      <c r="D81" s="283">
        <f>SUM(D69:D80)</f>
        <v>257</v>
      </c>
      <c r="E81" s="283">
        <f>SUM(E69:E80)</f>
        <v>23.130000000000003</v>
      </c>
    </row>
    <row r="82" spans="1:5" ht="12.75">
      <c r="A82" s="105" t="s">
        <v>96</v>
      </c>
      <c r="B82" s="53" t="s">
        <v>59</v>
      </c>
      <c r="C82" s="53" t="s">
        <v>110</v>
      </c>
      <c r="D82" s="50">
        <v>50</v>
      </c>
      <c r="E82" s="36">
        <f aca="true" t="shared" si="5" ref="E82:E97">ROUND(D82*0.09,2)</f>
        <v>4.5</v>
      </c>
    </row>
    <row r="83" spans="1:5" ht="12.75">
      <c r="A83" s="103" t="s">
        <v>90</v>
      </c>
      <c r="B83" s="28" t="s">
        <v>60</v>
      </c>
      <c r="C83" s="28" t="s">
        <v>110</v>
      </c>
      <c r="D83" s="29">
        <v>45</v>
      </c>
      <c r="E83" s="42">
        <f t="shared" si="5"/>
        <v>4.05</v>
      </c>
    </row>
    <row r="84" spans="1:5" ht="12.75">
      <c r="A84" s="103"/>
      <c r="B84" s="28" t="s">
        <v>61</v>
      </c>
      <c r="C84" s="28" t="s">
        <v>110</v>
      </c>
      <c r="D84" s="29">
        <v>20</v>
      </c>
      <c r="E84" s="42">
        <f t="shared" si="5"/>
        <v>1.8</v>
      </c>
    </row>
    <row r="85" spans="1:5" ht="12.75">
      <c r="A85" s="103"/>
      <c r="B85" s="28" t="s">
        <v>62</v>
      </c>
      <c r="C85" s="28" t="s">
        <v>110</v>
      </c>
      <c r="D85" s="29">
        <v>20</v>
      </c>
      <c r="E85" s="42">
        <f t="shared" si="5"/>
        <v>1.8</v>
      </c>
    </row>
    <row r="86" spans="1:5" ht="12.75">
      <c r="A86" s="103"/>
      <c r="B86" s="28" t="s">
        <v>63</v>
      </c>
      <c r="C86" s="28" t="s">
        <v>110</v>
      </c>
      <c r="D86" s="29">
        <v>20</v>
      </c>
      <c r="E86" s="42">
        <f t="shared" si="5"/>
        <v>1.8</v>
      </c>
    </row>
    <row r="87" spans="1:5" ht="12.75">
      <c r="A87" s="103"/>
      <c r="B87" s="28" t="s">
        <v>64</v>
      </c>
      <c r="C87" s="28" t="s">
        <v>110</v>
      </c>
      <c r="D87" s="29">
        <v>20</v>
      </c>
      <c r="E87" s="42">
        <f t="shared" si="5"/>
        <v>1.8</v>
      </c>
    </row>
    <row r="88" spans="1:5" ht="12.75">
      <c r="A88" s="103"/>
      <c r="B88" s="28" t="s">
        <v>65</v>
      </c>
      <c r="C88" s="28" t="s">
        <v>110</v>
      </c>
      <c r="D88" s="29">
        <v>20</v>
      </c>
      <c r="E88" s="42">
        <f t="shared" si="5"/>
        <v>1.8</v>
      </c>
    </row>
    <row r="89" spans="1:5" ht="12.75">
      <c r="A89" s="103"/>
      <c r="B89" s="28" t="s">
        <v>33</v>
      </c>
      <c r="C89" s="28" t="s">
        <v>110</v>
      </c>
      <c r="D89" s="29">
        <v>20</v>
      </c>
      <c r="E89" s="42">
        <f t="shared" si="5"/>
        <v>1.8</v>
      </c>
    </row>
    <row r="90" spans="1:5" ht="12.75">
      <c r="A90" s="103"/>
      <c r="B90" s="28" t="s">
        <v>34</v>
      </c>
      <c r="C90" s="28" t="s">
        <v>110</v>
      </c>
      <c r="D90" s="29">
        <v>20</v>
      </c>
      <c r="E90" s="42">
        <f t="shared" si="5"/>
        <v>1.8</v>
      </c>
    </row>
    <row r="91" spans="1:5" ht="12.75">
      <c r="A91" s="103"/>
      <c r="B91" s="28" t="s">
        <v>564</v>
      </c>
      <c r="C91" s="28" t="s">
        <v>110</v>
      </c>
      <c r="D91" s="29">
        <v>20</v>
      </c>
      <c r="E91" s="42">
        <f t="shared" si="5"/>
        <v>1.8</v>
      </c>
    </row>
    <row r="92" spans="1:5" ht="12.75">
      <c r="A92" s="103"/>
      <c r="B92" s="28" t="s">
        <v>81</v>
      </c>
      <c r="C92" s="28" t="s">
        <v>110</v>
      </c>
      <c r="D92" s="29">
        <v>20</v>
      </c>
      <c r="E92" s="42">
        <f t="shared" si="5"/>
        <v>1.8</v>
      </c>
    </row>
    <row r="93" spans="1:5" ht="12.75">
      <c r="A93" s="103"/>
      <c r="B93" s="28" t="s">
        <v>471</v>
      </c>
      <c r="C93" s="28" t="s">
        <v>110</v>
      </c>
      <c r="D93" s="29">
        <v>36</v>
      </c>
      <c r="E93" s="42">
        <f t="shared" si="5"/>
        <v>3.24</v>
      </c>
    </row>
    <row r="94" spans="1:5" ht="12.75">
      <c r="A94" s="103"/>
      <c r="B94" s="28" t="s">
        <v>73</v>
      </c>
      <c r="C94" s="28" t="s">
        <v>110</v>
      </c>
      <c r="D94" s="29">
        <v>6</v>
      </c>
      <c r="E94" s="42">
        <f t="shared" si="5"/>
        <v>0.54</v>
      </c>
    </row>
    <row r="95" spans="1:5" ht="12.75">
      <c r="A95" s="103"/>
      <c r="B95" s="28" t="s">
        <v>35</v>
      </c>
      <c r="C95" s="28" t="s">
        <v>110</v>
      </c>
      <c r="D95" s="29">
        <v>3</v>
      </c>
      <c r="E95" s="42">
        <f t="shared" si="5"/>
        <v>0.27</v>
      </c>
    </row>
    <row r="96" spans="1:5" ht="12.75">
      <c r="A96" s="103"/>
      <c r="B96" s="28" t="s">
        <v>36</v>
      </c>
      <c r="C96" s="28" t="s">
        <v>110</v>
      </c>
      <c r="D96" s="29">
        <v>9</v>
      </c>
      <c r="E96" s="42">
        <f t="shared" si="5"/>
        <v>0.81</v>
      </c>
    </row>
    <row r="97" spans="1:5" ht="13.5" thickBot="1">
      <c r="A97" s="106"/>
      <c r="B97" s="51" t="s">
        <v>67</v>
      </c>
      <c r="C97" s="51" t="s">
        <v>110</v>
      </c>
      <c r="D97" s="126">
        <v>6</v>
      </c>
      <c r="E97" s="60">
        <f t="shared" si="5"/>
        <v>0.54</v>
      </c>
    </row>
    <row r="98" spans="1:5" ht="13.5" thickBot="1">
      <c r="A98" s="103"/>
      <c r="B98" s="184" t="s">
        <v>86</v>
      </c>
      <c r="C98" s="4"/>
      <c r="D98" s="283">
        <f>SUM(D82:D97)</f>
        <v>335</v>
      </c>
      <c r="E98" s="91">
        <f>SUM(E82:E97)</f>
        <v>30.150000000000006</v>
      </c>
    </row>
    <row r="99" spans="1:5" ht="13.5" thickBot="1">
      <c r="A99" s="104"/>
      <c r="B99" s="156" t="s">
        <v>76</v>
      </c>
      <c r="C99" s="35"/>
      <c r="D99" s="33">
        <f>D22+D37+D51+D68+D81+D98</f>
        <v>1575</v>
      </c>
      <c r="E99" s="88">
        <f>E22+E37+E51+E68+E81+E98</f>
        <v>141.75</v>
      </c>
    </row>
    <row r="100" spans="1:5" ht="12.75">
      <c r="A100" s="98" t="s">
        <v>175</v>
      </c>
      <c r="B100" s="98"/>
      <c r="C100" s="98"/>
      <c r="D100" s="98"/>
      <c r="E100" s="98"/>
    </row>
    <row r="101" spans="1:5" ht="12.75">
      <c r="A101" s="61"/>
      <c r="B101" s="293"/>
      <c r="C101" s="98"/>
      <c r="D101" s="98"/>
      <c r="E101" s="98"/>
    </row>
    <row r="102" spans="1:5" ht="12.75">
      <c r="A102" s="103"/>
      <c r="B102" s="295"/>
      <c r="C102" s="98"/>
      <c r="D102" s="102"/>
      <c r="E102" s="8"/>
    </row>
    <row r="103" spans="2:5" ht="12.75">
      <c r="B103" s="98"/>
      <c r="C103" s="98"/>
      <c r="D103" s="98"/>
      <c r="E103" s="98"/>
    </row>
    <row r="104" spans="1:5" ht="12.75">
      <c r="A104" s="98"/>
      <c r="B104" s="98"/>
      <c r="C104" s="98"/>
      <c r="D104" s="98"/>
      <c r="E104" s="98"/>
    </row>
    <row r="105" spans="1:5" ht="12.75">
      <c r="A105" s="98"/>
      <c r="B105" s="98"/>
      <c r="C105" s="98"/>
      <c r="D105" s="98"/>
      <c r="E105" s="98"/>
    </row>
    <row r="106" spans="1:5" ht="12.75">
      <c r="A106" s="98"/>
      <c r="B106" s="98"/>
      <c r="C106" s="98"/>
      <c r="D106" s="98"/>
      <c r="E106" s="98"/>
    </row>
    <row r="107" spans="1:5" ht="12.75">
      <c r="A107" s="98"/>
      <c r="B107" s="98"/>
      <c r="C107" s="98"/>
      <c r="D107" s="98"/>
      <c r="E107" s="98"/>
    </row>
    <row r="108" spans="1:5" ht="12.75">
      <c r="A108" s="98"/>
      <c r="B108" s="98"/>
      <c r="C108" s="98"/>
      <c r="D108" s="98"/>
      <c r="E108" s="98"/>
    </row>
    <row r="109" spans="1:5" ht="12.75">
      <c r="A109" s="98"/>
      <c r="B109" s="98"/>
      <c r="C109" s="98"/>
      <c r="D109" s="98"/>
      <c r="E109" s="98"/>
    </row>
    <row r="110" spans="1:5" ht="12.75">
      <c r="A110" s="98"/>
      <c r="B110" s="98"/>
      <c r="C110" s="98"/>
      <c r="D110" s="98"/>
      <c r="E110" s="98"/>
    </row>
  </sheetData>
  <mergeCells count="10">
    <mergeCell ref="A1:E1"/>
    <mergeCell ref="A5:E5"/>
    <mergeCell ref="A6:E6"/>
    <mergeCell ref="A7:E7"/>
    <mergeCell ref="A2:B2"/>
    <mergeCell ref="A3:B3"/>
    <mergeCell ref="A4:B4"/>
    <mergeCell ref="D2:E2"/>
    <mergeCell ref="D3:E3"/>
    <mergeCell ref="D4:E4"/>
  </mergeCells>
  <hyperlinks>
    <hyperlink ref="A1:E1" location="Главная!A1" display="Вернутся на главную страницу"/>
  </hyperlinks>
  <printOptions/>
  <pageMargins left="0.7874015748031497" right="0" top="0" bottom="0" header="0.5118110236220472" footer="0.5118110236220472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10"/>
  <sheetViews>
    <sheetView workbookViewId="0" topLeftCell="A1">
      <selection activeCell="A1" sqref="A1:E1"/>
    </sheetView>
  </sheetViews>
  <sheetFormatPr defaultColWidth="9.140625" defaultRowHeight="12.75"/>
  <cols>
    <col min="1" max="1" width="12.7109375" style="0" customWidth="1"/>
    <col min="2" max="2" width="26.421875" style="0" customWidth="1"/>
    <col min="3" max="3" width="16.28125" style="0" customWidth="1"/>
    <col min="4" max="4" width="12.421875" style="0" customWidth="1"/>
    <col min="5" max="5" width="29.57421875" style="0" customWidth="1"/>
  </cols>
  <sheetData>
    <row r="1" spans="1:5" ht="12.75">
      <c r="A1" s="533" t="s">
        <v>122</v>
      </c>
      <c r="B1" s="472"/>
      <c r="C1" s="472"/>
      <c r="D1" s="472"/>
      <c r="E1" s="472"/>
    </row>
    <row r="2" spans="1:5" ht="12.75">
      <c r="A2" s="458" t="s">
        <v>196</v>
      </c>
      <c r="B2" s="458"/>
      <c r="C2" s="98"/>
      <c r="D2" s="458" t="s">
        <v>118</v>
      </c>
      <c r="E2" s="458"/>
    </row>
    <row r="3" spans="1:5" ht="12.75">
      <c r="A3" s="445" t="s">
        <v>197</v>
      </c>
      <c r="B3" s="445"/>
      <c r="D3" s="445" t="s">
        <v>552</v>
      </c>
      <c r="E3" s="445"/>
    </row>
    <row r="4" spans="1:5" ht="12.75">
      <c r="A4" s="445" t="s">
        <v>70</v>
      </c>
      <c r="B4" s="445"/>
      <c r="D4" s="445" t="s">
        <v>141</v>
      </c>
      <c r="E4" s="445"/>
    </row>
    <row r="5" spans="1:5" ht="15">
      <c r="A5" s="526" t="s">
        <v>109</v>
      </c>
      <c r="B5" s="526"/>
      <c r="C5" s="526"/>
      <c r="D5" s="526"/>
      <c r="E5" s="526"/>
    </row>
    <row r="6" spans="1:5" ht="15">
      <c r="A6" s="526" t="s">
        <v>273</v>
      </c>
      <c r="B6" s="526"/>
      <c r="C6" s="526"/>
      <c r="D6" s="526"/>
      <c r="E6" s="526"/>
    </row>
    <row r="7" spans="1:5" ht="15.75" thickBot="1">
      <c r="A7" s="526" t="s">
        <v>639</v>
      </c>
      <c r="B7" s="526"/>
      <c r="C7" s="526"/>
      <c r="D7" s="526"/>
      <c r="E7" s="526"/>
    </row>
    <row r="8" spans="1:5" ht="12.75">
      <c r="A8" s="117" t="s">
        <v>0</v>
      </c>
      <c r="B8" s="115" t="s">
        <v>1</v>
      </c>
      <c r="C8" s="94" t="s">
        <v>2</v>
      </c>
      <c r="D8" s="115" t="s">
        <v>3</v>
      </c>
      <c r="E8" s="95" t="s">
        <v>4</v>
      </c>
    </row>
    <row r="9" spans="1:5" ht="13.5" thickBot="1">
      <c r="A9" s="285" t="s">
        <v>5</v>
      </c>
      <c r="B9" s="160" t="s">
        <v>6</v>
      </c>
      <c r="C9" s="277" t="s">
        <v>7</v>
      </c>
      <c r="D9" s="160" t="s">
        <v>83</v>
      </c>
      <c r="E9" s="120" t="s">
        <v>9</v>
      </c>
    </row>
    <row r="10" spans="1:5" ht="12.75">
      <c r="A10" s="105" t="s">
        <v>10</v>
      </c>
      <c r="B10" s="53" t="s">
        <v>38</v>
      </c>
      <c r="C10" s="53" t="s">
        <v>110</v>
      </c>
      <c r="D10" s="50">
        <v>21</v>
      </c>
      <c r="E10" s="36">
        <f aca="true" t="shared" si="0" ref="E10:E21">ROUND(D10*0.5,2)</f>
        <v>10.5</v>
      </c>
    </row>
    <row r="11" spans="1:5" ht="12.75">
      <c r="A11" s="103" t="s">
        <v>97</v>
      </c>
      <c r="B11" s="28" t="s">
        <v>78</v>
      </c>
      <c r="C11" s="28" t="s">
        <v>110</v>
      </c>
      <c r="D11" s="29">
        <v>18</v>
      </c>
      <c r="E11" s="42">
        <f t="shared" si="0"/>
        <v>9</v>
      </c>
    </row>
    <row r="12" spans="1:5" ht="12.75">
      <c r="A12" s="103"/>
      <c r="B12" s="28" t="s">
        <v>40</v>
      </c>
      <c r="C12" s="28" t="s">
        <v>110</v>
      </c>
      <c r="D12" s="29">
        <v>21</v>
      </c>
      <c r="E12" s="42">
        <f t="shared" si="0"/>
        <v>10.5</v>
      </c>
    </row>
    <row r="13" spans="1:5" ht="12.75">
      <c r="A13" s="103"/>
      <c r="B13" s="28" t="s">
        <v>41</v>
      </c>
      <c r="C13" s="28" t="s">
        <v>110</v>
      </c>
      <c r="D13" s="29">
        <v>31</v>
      </c>
      <c r="E13" s="42">
        <f t="shared" si="0"/>
        <v>15.5</v>
      </c>
    </row>
    <row r="14" spans="1:5" ht="12.75">
      <c r="A14" s="103"/>
      <c r="B14" s="28" t="s">
        <v>42</v>
      </c>
      <c r="C14" s="28" t="s">
        <v>110</v>
      </c>
      <c r="D14" s="29">
        <v>31</v>
      </c>
      <c r="E14" s="42">
        <f t="shared" si="0"/>
        <v>15.5</v>
      </c>
    </row>
    <row r="15" spans="1:5" ht="12.75">
      <c r="A15" s="103"/>
      <c r="B15" s="28" t="s">
        <v>11</v>
      </c>
      <c r="C15" s="28" t="s">
        <v>110</v>
      </c>
      <c r="D15" s="29">
        <v>1</v>
      </c>
      <c r="E15" s="42">
        <f t="shared" si="0"/>
        <v>0.5</v>
      </c>
    </row>
    <row r="16" spans="1:5" ht="12.75">
      <c r="A16" s="103"/>
      <c r="B16" s="28" t="s">
        <v>43</v>
      </c>
      <c r="C16" s="28" t="s">
        <v>110</v>
      </c>
      <c r="D16" s="29">
        <v>41</v>
      </c>
      <c r="E16" s="42">
        <f t="shared" si="0"/>
        <v>20.5</v>
      </c>
    </row>
    <row r="17" spans="1:5" ht="12.75">
      <c r="A17" s="103"/>
      <c r="B17" s="28" t="s">
        <v>44</v>
      </c>
      <c r="C17" s="28" t="s">
        <v>110</v>
      </c>
      <c r="D17" s="29">
        <v>31</v>
      </c>
      <c r="E17" s="42">
        <f t="shared" si="0"/>
        <v>15.5</v>
      </c>
    </row>
    <row r="18" spans="1:5" ht="12.75">
      <c r="A18" s="103"/>
      <c r="B18" s="28" t="s">
        <v>13</v>
      </c>
      <c r="C18" s="28" t="s">
        <v>110</v>
      </c>
      <c r="D18" s="29">
        <v>13</v>
      </c>
      <c r="E18" s="42">
        <f t="shared" si="0"/>
        <v>6.5</v>
      </c>
    </row>
    <row r="19" spans="1:5" ht="12.75">
      <c r="A19" s="103"/>
      <c r="B19" s="28" t="s">
        <v>14</v>
      </c>
      <c r="C19" s="28" t="s">
        <v>110</v>
      </c>
      <c r="D19" s="29">
        <v>13</v>
      </c>
      <c r="E19" s="42">
        <f t="shared" si="0"/>
        <v>6.5</v>
      </c>
    </row>
    <row r="20" spans="1:5" ht="12.75">
      <c r="A20" s="103"/>
      <c r="B20" s="28" t="s">
        <v>15</v>
      </c>
      <c r="C20" s="28" t="s">
        <v>110</v>
      </c>
      <c r="D20" s="29">
        <v>13</v>
      </c>
      <c r="E20" s="42">
        <f t="shared" si="0"/>
        <v>6.5</v>
      </c>
    </row>
    <row r="21" spans="1:5" ht="13.5" thickBot="1">
      <c r="A21" s="106"/>
      <c r="B21" s="51" t="s">
        <v>16</v>
      </c>
      <c r="C21" s="51" t="s">
        <v>110</v>
      </c>
      <c r="D21" s="126">
        <v>9</v>
      </c>
      <c r="E21" s="60">
        <f t="shared" si="0"/>
        <v>4.5</v>
      </c>
    </row>
    <row r="22" spans="1:5" ht="13.5" thickBot="1">
      <c r="A22" s="103"/>
      <c r="B22" s="282" t="s">
        <v>86</v>
      </c>
      <c r="C22" s="4"/>
      <c r="D22" s="283">
        <f>SUM(D10:D21)</f>
        <v>243</v>
      </c>
      <c r="E22" s="274">
        <f>SUM(E10:E21)</f>
        <v>121.5</v>
      </c>
    </row>
    <row r="23" spans="1:5" ht="12.75">
      <c r="A23" s="105" t="s">
        <v>20</v>
      </c>
      <c r="B23" s="53" t="s">
        <v>17</v>
      </c>
      <c r="C23" s="53" t="s">
        <v>110</v>
      </c>
      <c r="D23" s="50">
        <v>13</v>
      </c>
      <c r="E23" s="36">
        <f aca="true" t="shared" si="1" ref="E23:E50">ROUND(D23*0.5,2)</f>
        <v>6.5</v>
      </c>
    </row>
    <row r="24" spans="1:5" ht="12.75">
      <c r="A24" s="103" t="s">
        <v>39</v>
      </c>
      <c r="B24" s="28" t="s">
        <v>18</v>
      </c>
      <c r="C24" s="28" t="s">
        <v>110</v>
      </c>
      <c r="D24" s="29">
        <v>13</v>
      </c>
      <c r="E24" s="42">
        <f t="shared" si="1"/>
        <v>6.5</v>
      </c>
    </row>
    <row r="25" spans="1:5" ht="12.75">
      <c r="A25" s="103"/>
      <c r="B25" s="28" t="s">
        <v>19</v>
      </c>
      <c r="C25" s="28" t="s">
        <v>110</v>
      </c>
      <c r="D25" s="29">
        <v>9</v>
      </c>
      <c r="E25" s="42">
        <f t="shared" si="1"/>
        <v>4.5</v>
      </c>
    </row>
    <row r="26" spans="1:5" ht="12.75">
      <c r="A26" s="103"/>
      <c r="B26" s="28" t="s">
        <v>21</v>
      </c>
      <c r="C26" s="28" t="s">
        <v>110</v>
      </c>
      <c r="D26" s="29">
        <v>17</v>
      </c>
      <c r="E26" s="42">
        <f t="shared" si="1"/>
        <v>8.5</v>
      </c>
    </row>
    <row r="27" spans="1:5" ht="12.75">
      <c r="A27" s="103"/>
      <c r="B27" s="28" t="s">
        <v>80</v>
      </c>
      <c r="C27" s="28" t="s">
        <v>110</v>
      </c>
      <c r="D27" s="29">
        <v>1</v>
      </c>
      <c r="E27" s="42">
        <f t="shared" si="1"/>
        <v>0.5</v>
      </c>
    </row>
    <row r="28" spans="1:5" ht="12.75">
      <c r="A28" s="103"/>
      <c r="B28" s="28" t="s">
        <v>561</v>
      </c>
      <c r="C28" s="28" t="s">
        <v>110</v>
      </c>
      <c r="D28" s="29">
        <v>17</v>
      </c>
      <c r="E28" s="42">
        <f t="shared" si="1"/>
        <v>8.5</v>
      </c>
    </row>
    <row r="29" spans="1:5" ht="12.75">
      <c r="A29" s="103"/>
      <c r="B29" s="28" t="s">
        <v>79</v>
      </c>
      <c r="C29" s="28" t="s">
        <v>110</v>
      </c>
      <c r="D29" s="29">
        <v>62</v>
      </c>
      <c r="E29" s="42">
        <f t="shared" si="1"/>
        <v>31</v>
      </c>
    </row>
    <row r="30" spans="1:5" ht="12.75">
      <c r="A30" s="103"/>
      <c r="B30" s="28" t="s">
        <v>74</v>
      </c>
      <c r="C30" s="28" t="s">
        <v>110</v>
      </c>
      <c r="D30" s="29">
        <v>17</v>
      </c>
      <c r="E30" s="42">
        <f t="shared" si="1"/>
        <v>8.5</v>
      </c>
    </row>
    <row r="31" spans="1:5" ht="12.75">
      <c r="A31" s="103"/>
      <c r="B31" s="28" t="s">
        <v>93</v>
      </c>
      <c r="C31" s="28" t="s">
        <v>110</v>
      </c>
      <c r="D31" s="29">
        <v>11</v>
      </c>
      <c r="E31" s="42">
        <f t="shared" si="1"/>
        <v>5.5</v>
      </c>
    </row>
    <row r="32" spans="1:5" ht="12.75">
      <c r="A32" s="103"/>
      <c r="B32" s="28" t="s">
        <v>22</v>
      </c>
      <c r="C32" s="28" t="s">
        <v>110</v>
      </c>
      <c r="D32" s="29">
        <v>17</v>
      </c>
      <c r="E32" s="42">
        <f t="shared" si="1"/>
        <v>8.5</v>
      </c>
    </row>
    <row r="33" spans="1:5" ht="12.75">
      <c r="A33" s="103"/>
      <c r="B33" s="28" t="s">
        <v>23</v>
      </c>
      <c r="C33" s="28" t="s">
        <v>110</v>
      </c>
      <c r="D33" s="29">
        <v>17</v>
      </c>
      <c r="E33" s="42">
        <f t="shared" si="1"/>
        <v>8.5</v>
      </c>
    </row>
    <row r="34" spans="1:5" ht="12.75">
      <c r="A34" s="103"/>
      <c r="B34" s="28" t="s">
        <v>24</v>
      </c>
      <c r="C34" s="28" t="s">
        <v>110</v>
      </c>
      <c r="D34" s="29">
        <v>17</v>
      </c>
      <c r="E34" s="42">
        <f t="shared" si="1"/>
        <v>8.5</v>
      </c>
    </row>
    <row r="35" spans="1:5" ht="12.75">
      <c r="A35" s="103"/>
      <c r="B35" s="28" t="s">
        <v>158</v>
      </c>
      <c r="C35" s="28" t="s">
        <v>110</v>
      </c>
      <c r="D35" s="29">
        <v>31</v>
      </c>
      <c r="E35" s="42">
        <f t="shared" si="1"/>
        <v>15.5</v>
      </c>
    </row>
    <row r="36" spans="1:5" ht="13.5" thickBot="1">
      <c r="A36" s="106"/>
      <c r="B36" s="51" t="s">
        <v>354</v>
      </c>
      <c r="C36" s="51" t="s">
        <v>110</v>
      </c>
      <c r="D36" s="126">
        <v>21</v>
      </c>
      <c r="E36" s="60">
        <f t="shared" si="1"/>
        <v>10.5</v>
      </c>
    </row>
    <row r="37" spans="1:5" ht="13.5" thickBot="1">
      <c r="A37" s="103"/>
      <c r="B37" s="282" t="s">
        <v>86</v>
      </c>
      <c r="C37" s="4"/>
      <c r="D37" s="283">
        <f>SUM(D23:D36)</f>
        <v>263</v>
      </c>
      <c r="E37" s="274">
        <f>SUM(E23:E36)</f>
        <v>131.5</v>
      </c>
    </row>
    <row r="38" spans="1:5" ht="12.75">
      <c r="A38" s="105" t="s">
        <v>25</v>
      </c>
      <c r="B38" s="53" t="s">
        <v>144</v>
      </c>
      <c r="C38" s="53" t="s">
        <v>110</v>
      </c>
      <c r="D38" s="50">
        <v>21</v>
      </c>
      <c r="E38" s="36">
        <f t="shared" si="1"/>
        <v>10.5</v>
      </c>
    </row>
    <row r="39" spans="1:5" ht="12.75">
      <c r="A39" s="103" t="s">
        <v>45</v>
      </c>
      <c r="B39" s="28" t="s">
        <v>145</v>
      </c>
      <c r="C39" s="28" t="s">
        <v>110</v>
      </c>
      <c r="D39" s="29">
        <v>37</v>
      </c>
      <c r="E39" s="42">
        <f t="shared" si="1"/>
        <v>18.5</v>
      </c>
    </row>
    <row r="40" spans="1:5" ht="12.75">
      <c r="A40" s="103"/>
      <c r="B40" s="28" t="s">
        <v>146</v>
      </c>
      <c r="C40" s="28" t="s">
        <v>110</v>
      </c>
      <c r="D40" s="29">
        <v>21</v>
      </c>
      <c r="E40" s="42">
        <f t="shared" si="1"/>
        <v>10.5</v>
      </c>
    </row>
    <row r="41" spans="1:5" ht="12.75">
      <c r="A41" s="103"/>
      <c r="B41" s="28" t="s">
        <v>147</v>
      </c>
      <c r="C41" s="28" t="s">
        <v>110</v>
      </c>
      <c r="D41" s="29">
        <v>21</v>
      </c>
      <c r="E41" s="42">
        <f t="shared" si="1"/>
        <v>10.5</v>
      </c>
    </row>
    <row r="42" spans="1:5" ht="12.75">
      <c r="A42" s="103"/>
      <c r="B42" s="28" t="s">
        <v>111</v>
      </c>
      <c r="C42" s="28" t="s">
        <v>110</v>
      </c>
      <c r="D42" s="29">
        <v>10</v>
      </c>
      <c r="E42" s="42">
        <f t="shared" si="1"/>
        <v>5</v>
      </c>
    </row>
    <row r="43" spans="1:5" ht="12.75">
      <c r="A43" s="103"/>
      <c r="B43" s="28" t="s">
        <v>112</v>
      </c>
      <c r="C43" s="28" t="s">
        <v>110</v>
      </c>
      <c r="D43" s="29">
        <v>5</v>
      </c>
      <c r="E43" s="42">
        <f t="shared" si="1"/>
        <v>2.5</v>
      </c>
    </row>
    <row r="44" spans="1:5" ht="12.75">
      <c r="A44" s="103"/>
      <c r="B44" s="28" t="s">
        <v>66</v>
      </c>
      <c r="C44" s="28" t="s">
        <v>110</v>
      </c>
      <c r="D44" s="29">
        <v>7</v>
      </c>
      <c r="E44" s="42">
        <f t="shared" si="1"/>
        <v>3.5</v>
      </c>
    </row>
    <row r="45" spans="1:5" ht="12.75">
      <c r="A45" s="103"/>
      <c r="B45" s="28" t="s">
        <v>72</v>
      </c>
      <c r="C45" s="28" t="s">
        <v>110</v>
      </c>
      <c r="D45" s="29">
        <v>10</v>
      </c>
      <c r="E45" s="42">
        <f t="shared" si="1"/>
        <v>5</v>
      </c>
    </row>
    <row r="46" spans="1:5" ht="12.75">
      <c r="A46" s="103"/>
      <c r="B46" s="28" t="s">
        <v>68</v>
      </c>
      <c r="C46" s="28" t="s">
        <v>110</v>
      </c>
      <c r="D46" s="29">
        <v>26</v>
      </c>
      <c r="E46" s="42">
        <f t="shared" si="1"/>
        <v>13</v>
      </c>
    </row>
    <row r="47" spans="1:5" ht="12.75">
      <c r="A47" s="103"/>
      <c r="B47" s="28" t="s">
        <v>69</v>
      </c>
      <c r="C47" s="28" t="s">
        <v>110</v>
      </c>
      <c r="D47" s="29">
        <v>19</v>
      </c>
      <c r="E47" s="42">
        <f t="shared" si="1"/>
        <v>9.5</v>
      </c>
    </row>
    <row r="48" spans="1:5" ht="12.75">
      <c r="A48" s="103"/>
      <c r="B48" s="28" t="s">
        <v>46</v>
      </c>
      <c r="C48" s="28" t="s">
        <v>110</v>
      </c>
      <c r="D48" s="29">
        <v>31</v>
      </c>
      <c r="E48" s="42">
        <f t="shared" si="1"/>
        <v>15.5</v>
      </c>
    </row>
    <row r="49" spans="1:5" ht="12.75">
      <c r="A49" s="103"/>
      <c r="B49" s="28" t="s">
        <v>47</v>
      </c>
      <c r="C49" s="28" t="s">
        <v>110</v>
      </c>
      <c r="D49" s="29">
        <v>21</v>
      </c>
      <c r="E49" s="42">
        <f t="shared" si="1"/>
        <v>10.5</v>
      </c>
    </row>
    <row r="50" spans="1:5" ht="13.5" thickBot="1">
      <c r="A50" s="106"/>
      <c r="B50" s="51" t="s">
        <v>94</v>
      </c>
      <c r="C50" s="51" t="s">
        <v>110</v>
      </c>
      <c r="D50" s="126">
        <v>21</v>
      </c>
      <c r="E50" s="60">
        <f t="shared" si="1"/>
        <v>10.5</v>
      </c>
    </row>
    <row r="51" spans="1:5" ht="13.5" thickBot="1">
      <c r="A51" s="103"/>
      <c r="B51" s="282" t="s">
        <v>86</v>
      </c>
      <c r="C51" s="4"/>
      <c r="D51" s="283">
        <f>SUM(D38:D50)</f>
        <v>250</v>
      </c>
      <c r="E51" s="274">
        <f>SUM(E38:E50)</f>
        <v>125</v>
      </c>
    </row>
    <row r="52" spans="1:5" ht="12.75">
      <c r="A52" s="105" t="s">
        <v>26</v>
      </c>
      <c r="B52" s="53" t="s">
        <v>48</v>
      </c>
      <c r="C52" s="53" t="s">
        <v>110</v>
      </c>
      <c r="D52" s="100">
        <v>42</v>
      </c>
      <c r="E52" s="36">
        <f aca="true" t="shared" si="2" ref="E52:E67">ROUND(D52*0.5,2)</f>
        <v>21</v>
      </c>
    </row>
    <row r="53" spans="1:5" ht="12.75">
      <c r="A53" s="103" t="s">
        <v>50</v>
      </c>
      <c r="B53" s="28" t="s">
        <v>113</v>
      </c>
      <c r="C53" s="28" t="s">
        <v>110</v>
      </c>
      <c r="D53" s="29">
        <v>21</v>
      </c>
      <c r="E53" s="42">
        <f t="shared" si="2"/>
        <v>10.5</v>
      </c>
    </row>
    <row r="54" spans="1:5" ht="12.75">
      <c r="A54" s="103"/>
      <c r="B54" s="28" t="s">
        <v>51</v>
      </c>
      <c r="C54" s="28" t="s">
        <v>110</v>
      </c>
      <c r="D54" s="29">
        <v>47</v>
      </c>
      <c r="E54" s="42">
        <f t="shared" si="2"/>
        <v>23.5</v>
      </c>
    </row>
    <row r="55" spans="1:5" ht="12.75">
      <c r="A55" s="103"/>
      <c r="B55" s="28" t="s">
        <v>157</v>
      </c>
      <c r="C55" s="28" t="s">
        <v>110</v>
      </c>
      <c r="D55" s="29">
        <v>10</v>
      </c>
      <c r="E55" s="42">
        <f t="shared" si="2"/>
        <v>5</v>
      </c>
    </row>
    <row r="56" spans="1:5" ht="12.75">
      <c r="A56" s="103"/>
      <c r="B56" s="28" t="s">
        <v>138</v>
      </c>
      <c r="C56" s="28" t="s">
        <v>110</v>
      </c>
      <c r="D56" s="29">
        <v>84</v>
      </c>
      <c r="E56" s="42">
        <f t="shared" si="2"/>
        <v>42</v>
      </c>
    </row>
    <row r="57" spans="1:5" ht="12.75">
      <c r="A57" s="103"/>
      <c r="B57" s="28" t="s">
        <v>148</v>
      </c>
      <c r="C57" s="28" t="s">
        <v>110</v>
      </c>
      <c r="D57" s="29">
        <v>1</v>
      </c>
      <c r="E57" s="42">
        <f t="shared" si="2"/>
        <v>0.5</v>
      </c>
    </row>
    <row r="58" spans="1:5" ht="12.75">
      <c r="A58" s="103"/>
      <c r="B58" s="28" t="s">
        <v>149</v>
      </c>
      <c r="C58" s="28" t="s">
        <v>110</v>
      </c>
      <c r="D58" s="29">
        <v>21</v>
      </c>
      <c r="E58" s="42">
        <f t="shared" si="2"/>
        <v>10.5</v>
      </c>
    </row>
    <row r="59" spans="1:5" ht="12.75">
      <c r="A59" s="103"/>
      <c r="B59" s="28" t="s">
        <v>150</v>
      </c>
      <c r="C59" s="28" t="s">
        <v>110</v>
      </c>
      <c r="D59" s="29">
        <v>21</v>
      </c>
      <c r="E59" s="42">
        <f t="shared" si="2"/>
        <v>10.5</v>
      </c>
    </row>
    <row r="60" spans="1:5" ht="12.75">
      <c r="A60" s="103"/>
      <c r="B60" s="28" t="s">
        <v>140</v>
      </c>
      <c r="C60" s="28" t="s">
        <v>110</v>
      </c>
      <c r="D60" s="29">
        <v>11</v>
      </c>
      <c r="E60" s="42">
        <f t="shared" si="2"/>
        <v>5.5</v>
      </c>
    </row>
    <row r="61" spans="1:5" ht="12.75">
      <c r="A61" s="103"/>
      <c r="B61" s="28" t="s">
        <v>151</v>
      </c>
      <c r="C61" s="28" t="s">
        <v>110</v>
      </c>
      <c r="D61" s="29">
        <v>21</v>
      </c>
      <c r="E61" s="42">
        <f t="shared" si="2"/>
        <v>10.5</v>
      </c>
    </row>
    <row r="62" spans="1:5" ht="12.75">
      <c r="A62" s="103"/>
      <c r="B62" s="28" t="s">
        <v>152</v>
      </c>
      <c r="C62" s="28" t="s">
        <v>110</v>
      </c>
      <c r="D62" s="29">
        <v>1</v>
      </c>
      <c r="E62" s="42">
        <f t="shared" si="2"/>
        <v>0.5</v>
      </c>
    </row>
    <row r="63" spans="1:5" ht="12.75">
      <c r="A63" s="103"/>
      <c r="B63" s="28" t="s">
        <v>562</v>
      </c>
      <c r="C63" s="28" t="s">
        <v>110</v>
      </c>
      <c r="D63" s="29">
        <v>21</v>
      </c>
      <c r="E63" s="42">
        <f t="shared" si="2"/>
        <v>10.5</v>
      </c>
    </row>
    <row r="64" spans="1:5" ht="12.75">
      <c r="A64" s="103"/>
      <c r="B64" s="28" t="s">
        <v>153</v>
      </c>
      <c r="C64" s="28" t="s">
        <v>110</v>
      </c>
      <c r="D64" s="29">
        <v>21</v>
      </c>
      <c r="E64" s="42">
        <f t="shared" si="2"/>
        <v>10.5</v>
      </c>
    </row>
    <row r="65" spans="1:5" ht="12.75">
      <c r="A65" s="103"/>
      <c r="B65" s="28" t="s">
        <v>355</v>
      </c>
      <c r="C65" s="28" t="s">
        <v>110</v>
      </c>
      <c r="D65" s="29">
        <v>21</v>
      </c>
      <c r="E65" s="42">
        <f t="shared" si="2"/>
        <v>10.5</v>
      </c>
    </row>
    <row r="66" spans="1:5" ht="12.75">
      <c r="A66" s="103"/>
      <c r="B66" s="28" t="s">
        <v>606</v>
      </c>
      <c r="C66" s="28" t="s">
        <v>110</v>
      </c>
      <c r="D66" s="5">
        <v>1</v>
      </c>
      <c r="E66" s="14">
        <f t="shared" si="2"/>
        <v>0.5</v>
      </c>
    </row>
    <row r="67" spans="1:5" ht="13.5" thickBot="1">
      <c r="A67" s="106"/>
      <c r="B67" s="51" t="s">
        <v>27</v>
      </c>
      <c r="C67" s="51" t="s">
        <v>110</v>
      </c>
      <c r="D67" s="126">
        <v>3</v>
      </c>
      <c r="E67" s="60">
        <f t="shared" si="2"/>
        <v>1.5</v>
      </c>
    </row>
    <row r="68" spans="1:5" ht="13.5" thickBot="1">
      <c r="A68" s="103"/>
      <c r="B68" s="282" t="s">
        <v>86</v>
      </c>
      <c r="C68" s="4"/>
      <c r="D68" s="283">
        <f>SUM(D52:D67)</f>
        <v>347</v>
      </c>
      <c r="E68" s="274">
        <f>SUM(E52:E67)</f>
        <v>173.5</v>
      </c>
    </row>
    <row r="69" spans="1:5" ht="12.75">
      <c r="A69" s="105" t="s">
        <v>89</v>
      </c>
      <c r="B69" s="53" t="s">
        <v>52</v>
      </c>
      <c r="C69" s="53" t="s">
        <v>110</v>
      </c>
      <c r="D69" s="50">
        <v>31</v>
      </c>
      <c r="E69" s="36">
        <f aca="true" t="shared" si="3" ref="E69:E79">ROUND(D69*0.5,2)</f>
        <v>15.5</v>
      </c>
    </row>
    <row r="70" spans="1:5" ht="12.75">
      <c r="A70" s="103" t="s">
        <v>58</v>
      </c>
      <c r="B70" s="28" t="s">
        <v>28</v>
      </c>
      <c r="C70" s="28" t="s">
        <v>110</v>
      </c>
      <c r="D70" s="29">
        <v>17</v>
      </c>
      <c r="E70" s="42">
        <f t="shared" si="3"/>
        <v>8.5</v>
      </c>
    </row>
    <row r="71" spans="1:5" ht="12.75">
      <c r="A71" s="103"/>
      <c r="B71" s="28" t="s">
        <v>29</v>
      </c>
      <c r="C71" s="28" t="s">
        <v>110</v>
      </c>
      <c r="D71" s="29">
        <v>17</v>
      </c>
      <c r="E71" s="42">
        <f t="shared" si="3"/>
        <v>8.5</v>
      </c>
    </row>
    <row r="72" spans="1:5" ht="12.75">
      <c r="A72" s="103"/>
      <c r="B72" s="28" t="s">
        <v>30</v>
      </c>
      <c r="C72" s="28" t="s">
        <v>110</v>
      </c>
      <c r="D72" s="29">
        <v>7</v>
      </c>
      <c r="E72" s="42">
        <f t="shared" si="3"/>
        <v>3.5</v>
      </c>
    </row>
    <row r="73" spans="1:5" ht="12.75">
      <c r="A73" s="103"/>
      <c r="B73" s="28" t="s">
        <v>31</v>
      </c>
      <c r="C73" s="28" t="s">
        <v>110</v>
      </c>
      <c r="D73" s="29">
        <v>17</v>
      </c>
      <c r="E73" s="42">
        <f t="shared" si="3"/>
        <v>8.5</v>
      </c>
    </row>
    <row r="74" spans="1:5" ht="12.75">
      <c r="A74" s="103"/>
      <c r="B74" s="28" t="s">
        <v>53</v>
      </c>
      <c r="C74" s="28" t="s">
        <v>110</v>
      </c>
      <c r="D74" s="29">
        <v>11</v>
      </c>
      <c r="E74" s="42">
        <f t="shared" si="3"/>
        <v>5.5</v>
      </c>
    </row>
    <row r="75" spans="1:5" ht="12.75">
      <c r="A75" s="103"/>
      <c r="B75" s="28" t="s">
        <v>54</v>
      </c>
      <c r="C75" s="28" t="s">
        <v>110</v>
      </c>
      <c r="D75" s="29">
        <v>21</v>
      </c>
      <c r="E75" s="42">
        <f t="shared" si="3"/>
        <v>10.5</v>
      </c>
    </row>
    <row r="76" spans="1:5" ht="12.75">
      <c r="A76" s="103"/>
      <c r="B76" s="28" t="s">
        <v>32</v>
      </c>
      <c r="C76" s="28" t="s">
        <v>110</v>
      </c>
      <c r="D76" s="29">
        <v>10</v>
      </c>
      <c r="E76" s="42">
        <f t="shared" si="3"/>
        <v>5</v>
      </c>
    </row>
    <row r="77" spans="1:5" ht="12.75">
      <c r="A77" s="103"/>
      <c r="B77" s="28" t="s">
        <v>55</v>
      </c>
      <c r="C77" s="28" t="s">
        <v>110</v>
      </c>
      <c r="D77" s="29">
        <v>1</v>
      </c>
      <c r="E77" s="42">
        <f t="shared" si="3"/>
        <v>0.5</v>
      </c>
    </row>
    <row r="78" spans="1:5" ht="12.75">
      <c r="A78" s="103"/>
      <c r="B78" s="28" t="s">
        <v>56</v>
      </c>
      <c r="C78" s="28" t="s">
        <v>110</v>
      </c>
      <c r="D78" s="29">
        <v>21</v>
      </c>
      <c r="E78" s="42">
        <f t="shared" si="3"/>
        <v>10.5</v>
      </c>
    </row>
    <row r="79" spans="1:5" ht="12.75">
      <c r="A79" s="103"/>
      <c r="B79" s="28" t="s">
        <v>57</v>
      </c>
      <c r="C79" s="28" t="s">
        <v>110</v>
      </c>
      <c r="D79" s="29">
        <v>52</v>
      </c>
      <c r="E79" s="42">
        <f t="shared" si="3"/>
        <v>26</v>
      </c>
    </row>
    <row r="80" spans="1:5" ht="13.5" thickBot="1">
      <c r="A80" s="106"/>
      <c r="B80" s="72" t="s">
        <v>563</v>
      </c>
      <c r="C80" s="72" t="s">
        <v>110</v>
      </c>
      <c r="D80" s="40">
        <v>42</v>
      </c>
      <c r="E80" s="41">
        <f>ROUND(D80*0.5,2)</f>
        <v>21</v>
      </c>
    </row>
    <row r="81" spans="1:5" ht="13.5" thickBot="1">
      <c r="A81" s="103"/>
      <c r="B81" s="282" t="s">
        <v>86</v>
      </c>
      <c r="C81" s="4"/>
      <c r="D81" s="283">
        <f>SUM(D69:D80)</f>
        <v>247</v>
      </c>
      <c r="E81" s="283">
        <f>SUM(E69:E80)</f>
        <v>123.5</v>
      </c>
    </row>
    <row r="82" spans="1:5" ht="12.75">
      <c r="A82" s="105" t="s">
        <v>96</v>
      </c>
      <c r="B82" s="53" t="s">
        <v>59</v>
      </c>
      <c r="C82" s="53" t="s">
        <v>110</v>
      </c>
      <c r="D82" s="50">
        <v>52</v>
      </c>
      <c r="E82" s="36">
        <f aca="true" t="shared" si="4" ref="E82:E97">ROUND(D82*0.5,2)</f>
        <v>26</v>
      </c>
    </row>
    <row r="83" spans="1:5" ht="12.75">
      <c r="A83" s="103" t="s">
        <v>90</v>
      </c>
      <c r="B83" s="28" t="s">
        <v>60</v>
      </c>
      <c r="C83" s="28" t="s">
        <v>110</v>
      </c>
      <c r="D83" s="29">
        <v>47</v>
      </c>
      <c r="E83" s="42">
        <f t="shared" si="4"/>
        <v>23.5</v>
      </c>
    </row>
    <row r="84" spans="1:5" ht="12.75">
      <c r="A84" s="103"/>
      <c r="B84" s="28" t="s">
        <v>61</v>
      </c>
      <c r="C84" s="28" t="s">
        <v>110</v>
      </c>
      <c r="D84" s="29">
        <v>21</v>
      </c>
      <c r="E84" s="42">
        <f t="shared" si="4"/>
        <v>10.5</v>
      </c>
    </row>
    <row r="85" spans="1:5" ht="12.75">
      <c r="A85" s="103"/>
      <c r="B85" s="28" t="s">
        <v>62</v>
      </c>
      <c r="C85" s="28" t="s">
        <v>110</v>
      </c>
      <c r="D85" s="29">
        <v>21</v>
      </c>
      <c r="E85" s="42">
        <f t="shared" si="4"/>
        <v>10.5</v>
      </c>
    </row>
    <row r="86" spans="1:5" ht="12.75">
      <c r="A86" s="103"/>
      <c r="B86" s="28" t="s">
        <v>63</v>
      </c>
      <c r="C86" s="28" t="s">
        <v>110</v>
      </c>
      <c r="D86" s="29">
        <v>21</v>
      </c>
      <c r="E86" s="42">
        <f t="shared" si="4"/>
        <v>10.5</v>
      </c>
    </row>
    <row r="87" spans="1:5" ht="12.75">
      <c r="A87" s="103"/>
      <c r="B87" s="28" t="s">
        <v>64</v>
      </c>
      <c r="C87" s="28" t="s">
        <v>110</v>
      </c>
      <c r="D87" s="29">
        <v>21</v>
      </c>
      <c r="E87" s="42">
        <f t="shared" si="4"/>
        <v>10.5</v>
      </c>
    </row>
    <row r="88" spans="1:5" ht="12.75">
      <c r="A88" s="103"/>
      <c r="B88" s="28" t="s">
        <v>65</v>
      </c>
      <c r="C88" s="28" t="s">
        <v>110</v>
      </c>
      <c r="D88" s="29">
        <v>21</v>
      </c>
      <c r="E88" s="42">
        <f t="shared" si="4"/>
        <v>10.5</v>
      </c>
    </row>
    <row r="89" spans="1:5" ht="12.75">
      <c r="A89" s="103"/>
      <c r="B89" s="28" t="s">
        <v>33</v>
      </c>
      <c r="C89" s="28" t="s">
        <v>110</v>
      </c>
      <c r="D89" s="29">
        <v>1</v>
      </c>
      <c r="E89" s="42">
        <f t="shared" si="4"/>
        <v>0.5</v>
      </c>
    </row>
    <row r="90" spans="1:5" ht="12.75">
      <c r="A90" s="103"/>
      <c r="B90" s="28" t="s">
        <v>34</v>
      </c>
      <c r="C90" s="28" t="s">
        <v>110</v>
      </c>
      <c r="D90" s="29">
        <v>1</v>
      </c>
      <c r="E90" s="42">
        <f t="shared" si="4"/>
        <v>0.5</v>
      </c>
    </row>
    <row r="91" spans="1:5" ht="12.75">
      <c r="A91" s="103"/>
      <c r="B91" s="28" t="s">
        <v>564</v>
      </c>
      <c r="C91" s="28" t="s">
        <v>110</v>
      </c>
      <c r="D91" s="29">
        <v>21</v>
      </c>
      <c r="E91" s="42">
        <f t="shared" si="4"/>
        <v>10.5</v>
      </c>
    </row>
    <row r="92" spans="1:5" ht="12.75">
      <c r="A92" s="103"/>
      <c r="B92" s="28" t="s">
        <v>81</v>
      </c>
      <c r="C92" s="28" t="s">
        <v>110</v>
      </c>
      <c r="D92" s="29">
        <v>21</v>
      </c>
      <c r="E92" s="42">
        <f t="shared" si="4"/>
        <v>10.5</v>
      </c>
    </row>
    <row r="93" spans="1:5" ht="12.75">
      <c r="A93" s="103"/>
      <c r="B93" s="28" t="s">
        <v>471</v>
      </c>
      <c r="C93" s="28" t="s">
        <v>110</v>
      </c>
      <c r="D93" s="29">
        <v>74</v>
      </c>
      <c r="E93" s="42">
        <f t="shared" si="4"/>
        <v>37</v>
      </c>
    </row>
    <row r="94" spans="1:5" ht="12.75">
      <c r="A94" s="103"/>
      <c r="B94" s="28" t="s">
        <v>73</v>
      </c>
      <c r="C94" s="28" t="s">
        <v>110</v>
      </c>
      <c r="D94" s="29">
        <v>1</v>
      </c>
      <c r="E94" s="42">
        <f t="shared" si="4"/>
        <v>0.5</v>
      </c>
    </row>
    <row r="95" spans="1:5" ht="12.75">
      <c r="A95" s="103"/>
      <c r="B95" s="28" t="s">
        <v>35</v>
      </c>
      <c r="C95" s="28" t="s">
        <v>110</v>
      </c>
      <c r="D95" s="29">
        <v>2</v>
      </c>
      <c r="E95" s="42">
        <f t="shared" si="4"/>
        <v>1</v>
      </c>
    </row>
    <row r="96" spans="1:5" ht="12.75">
      <c r="A96" s="103"/>
      <c r="B96" s="28" t="s">
        <v>36</v>
      </c>
      <c r="C96" s="28" t="s">
        <v>110</v>
      </c>
      <c r="D96" s="29">
        <v>10</v>
      </c>
      <c r="E96" s="42">
        <f t="shared" si="4"/>
        <v>5</v>
      </c>
    </row>
    <row r="97" spans="1:5" ht="13.5" thickBot="1">
      <c r="A97" s="106"/>
      <c r="B97" s="51" t="s">
        <v>67</v>
      </c>
      <c r="C97" s="51" t="s">
        <v>110</v>
      </c>
      <c r="D97" s="126">
        <v>7</v>
      </c>
      <c r="E97" s="60">
        <f t="shared" si="4"/>
        <v>3.5</v>
      </c>
    </row>
    <row r="98" spans="1:5" ht="13.5" thickBot="1">
      <c r="A98" s="54"/>
      <c r="B98" s="279" t="s">
        <v>86</v>
      </c>
      <c r="C98" s="72"/>
      <c r="D98" s="283">
        <f>SUM(D82:D97)</f>
        <v>342</v>
      </c>
      <c r="E98" s="91">
        <f>SUM(E82:E97)</f>
        <v>171</v>
      </c>
    </row>
    <row r="99" spans="1:5" ht="13.5" thickBot="1">
      <c r="A99" s="80"/>
      <c r="B99" s="110" t="s">
        <v>76</v>
      </c>
      <c r="C99" s="114"/>
      <c r="D99" s="33">
        <f>D22+D37+D51+D68+D81+D98</f>
        <v>1692</v>
      </c>
      <c r="E99" s="88">
        <f>E22+E37+E51+E68+E81+E98</f>
        <v>846</v>
      </c>
    </row>
    <row r="100" spans="1:5" ht="12.75">
      <c r="A100" s="98" t="s">
        <v>174</v>
      </c>
      <c r="B100" s="98"/>
      <c r="C100" s="98"/>
      <c r="D100" s="98"/>
      <c r="E100" s="98"/>
    </row>
    <row r="101" spans="1:5" ht="12.75">
      <c r="A101" s="61"/>
      <c r="B101" s="293"/>
      <c r="C101" s="98"/>
      <c r="D101" s="98"/>
      <c r="E101" s="98"/>
    </row>
    <row r="102" spans="1:5" ht="12.75">
      <c r="A102" s="103"/>
      <c r="B102" s="295"/>
      <c r="C102" s="98"/>
      <c r="D102" s="26"/>
      <c r="E102" s="8"/>
    </row>
    <row r="103" spans="1:5" ht="12.75">
      <c r="A103" s="98"/>
      <c r="B103" s="98"/>
      <c r="C103" s="98"/>
      <c r="D103" s="98"/>
      <c r="E103" s="98"/>
    </row>
    <row r="104" spans="1:5" ht="12.75">
      <c r="A104" s="98"/>
      <c r="B104" s="98"/>
      <c r="C104" s="98"/>
      <c r="D104" s="98"/>
      <c r="E104" s="98"/>
    </row>
    <row r="105" spans="1:5" ht="12.75">
      <c r="A105" s="98"/>
      <c r="B105" s="98"/>
      <c r="C105" s="98"/>
      <c r="D105" s="98"/>
      <c r="E105" s="98"/>
    </row>
    <row r="106" spans="1:5" ht="12.75">
      <c r="A106" s="98"/>
      <c r="B106" s="98"/>
      <c r="C106" s="98"/>
      <c r="D106" s="98"/>
      <c r="E106" s="98"/>
    </row>
    <row r="107" spans="1:5" ht="12.75">
      <c r="A107" s="98"/>
      <c r="B107" s="98"/>
      <c r="C107" s="98"/>
      <c r="D107" s="98"/>
      <c r="E107" s="98"/>
    </row>
    <row r="108" spans="1:5" ht="12.75">
      <c r="A108" s="98"/>
      <c r="B108" s="98"/>
      <c r="C108" s="98"/>
      <c r="D108" s="98"/>
      <c r="E108" s="98"/>
    </row>
    <row r="109" spans="1:5" ht="12.75">
      <c r="A109" s="98"/>
      <c r="B109" s="98"/>
      <c r="C109" s="98"/>
      <c r="D109" s="98"/>
      <c r="E109" s="98"/>
    </row>
    <row r="110" spans="1:5" ht="12.75">
      <c r="A110" s="98"/>
      <c r="B110" s="98"/>
      <c r="C110" s="98"/>
      <c r="D110" s="98"/>
      <c r="E110" s="98"/>
    </row>
  </sheetData>
  <mergeCells count="10">
    <mergeCell ref="A7:E7"/>
    <mergeCell ref="A1:E1"/>
    <mergeCell ref="A5:E5"/>
    <mergeCell ref="A6:E6"/>
    <mergeCell ref="A2:B2"/>
    <mergeCell ref="A3:B3"/>
    <mergeCell ref="A4:B4"/>
    <mergeCell ref="D2:E2"/>
    <mergeCell ref="D3:E3"/>
    <mergeCell ref="D4:E4"/>
  </mergeCells>
  <hyperlinks>
    <hyperlink ref="A1:E1" location="Главная!A1" display="Вернутся на главную страницу"/>
  </hyperlinks>
  <printOptions/>
  <pageMargins left="0.7874015748031497" right="0" top="0" bottom="0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1" sqref="A1:H1"/>
    </sheetView>
  </sheetViews>
  <sheetFormatPr defaultColWidth="9.140625" defaultRowHeight="12.75"/>
  <cols>
    <col min="1" max="1" width="7.8515625" style="0" customWidth="1"/>
    <col min="2" max="2" width="19.57421875" style="0" customWidth="1"/>
    <col min="3" max="3" width="11.00390625" style="0" customWidth="1"/>
    <col min="4" max="4" width="6.28125" style="0" customWidth="1"/>
    <col min="5" max="5" width="9.28125" style="0" customWidth="1"/>
    <col min="7" max="7" width="16.00390625" style="0" customWidth="1"/>
    <col min="8" max="8" width="13.28125" style="0" customWidth="1"/>
  </cols>
  <sheetData>
    <row r="1" spans="1:8" ht="12.75">
      <c r="A1" s="472" t="s">
        <v>122</v>
      </c>
      <c r="B1" s="472"/>
      <c r="C1" s="472"/>
      <c r="D1" s="472"/>
      <c r="E1" s="472"/>
      <c r="F1" s="472"/>
      <c r="G1" s="472"/>
      <c r="H1" s="472"/>
    </row>
    <row r="2" spans="1:8" ht="14.25" hidden="1">
      <c r="A2" s="458" t="s">
        <v>196</v>
      </c>
      <c r="B2" s="458"/>
      <c r="C2" s="458"/>
      <c r="D2" s="200"/>
      <c r="E2" s="200"/>
      <c r="F2" s="458" t="s">
        <v>198</v>
      </c>
      <c r="G2" s="458"/>
      <c r="H2" s="458"/>
    </row>
    <row r="3" spans="1:8" ht="14.25" hidden="1">
      <c r="A3" s="445" t="s">
        <v>197</v>
      </c>
      <c r="B3" s="445"/>
      <c r="C3" s="445"/>
      <c r="D3" s="200"/>
      <c r="E3" s="200"/>
      <c r="F3" s="445" t="s">
        <v>553</v>
      </c>
      <c r="G3" s="445"/>
      <c r="H3" s="445"/>
    </row>
    <row r="4" spans="1:8" ht="14.25" hidden="1">
      <c r="A4" s="445" t="s">
        <v>194</v>
      </c>
      <c r="B4" s="445"/>
      <c r="C4" s="445"/>
      <c r="D4" s="200"/>
      <c r="E4" s="200"/>
      <c r="F4" s="445" t="s">
        <v>199</v>
      </c>
      <c r="G4" s="445"/>
      <c r="H4" s="445"/>
    </row>
    <row r="5" spans="2:8" ht="14.25">
      <c r="B5" s="19"/>
      <c r="D5" s="200"/>
      <c r="E5" s="200"/>
      <c r="F5" s="200"/>
      <c r="G5" s="200" t="s">
        <v>594</v>
      </c>
      <c r="H5" s="200"/>
    </row>
    <row r="6" spans="1:8" ht="15">
      <c r="A6" s="459" t="s">
        <v>609</v>
      </c>
      <c r="B6" s="459"/>
      <c r="C6" s="459"/>
      <c r="D6" s="459"/>
      <c r="E6" s="459"/>
      <c r="F6" s="459"/>
      <c r="G6" s="459"/>
      <c r="H6" s="459"/>
    </row>
    <row r="7" spans="1:8" ht="15">
      <c r="A7" s="459" t="s">
        <v>610</v>
      </c>
      <c r="B7" s="459"/>
      <c r="C7" s="459"/>
      <c r="D7" s="459"/>
      <c r="E7" s="459"/>
      <c r="F7" s="459"/>
      <c r="G7" s="459"/>
      <c r="H7" s="459"/>
    </row>
    <row r="8" spans="1:8" ht="15">
      <c r="A8" s="459" t="s">
        <v>612</v>
      </c>
      <c r="B8" s="459"/>
      <c r="C8" s="459"/>
      <c r="D8" s="459"/>
      <c r="E8" s="459"/>
      <c r="F8" s="459"/>
      <c r="G8" s="459"/>
      <c r="H8" s="459"/>
    </row>
    <row r="9" spans="1:8" ht="15">
      <c r="A9" s="459" t="s">
        <v>629</v>
      </c>
      <c r="B9" s="459"/>
      <c r="C9" s="459"/>
      <c r="D9" s="459"/>
      <c r="E9" s="459"/>
      <c r="F9" s="459"/>
      <c r="G9" s="459"/>
      <c r="H9" s="459"/>
    </row>
    <row r="10" spans="1:8" ht="15" thickBot="1">
      <c r="A10" s="460"/>
      <c r="B10" s="460"/>
      <c r="C10" s="460"/>
      <c r="D10" s="460"/>
      <c r="E10" s="460"/>
      <c r="F10" s="460"/>
      <c r="G10" s="460"/>
      <c r="H10" s="460"/>
    </row>
    <row r="11" spans="1:8" ht="14.25">
      <c r="A11" s="215" t="s">
        <v>119</v>
      </c>
      <c r="B11" s="452" t="s">
        <v>308</v>
      </c>
      <c r="C11" s="453"/>
      <c r="D11" s="453"/>
      <c r="E11" s="454"/>
      <c r="F11" s="216" t="s">
        <v>309</v>
      </c>
      <c r="G11" s="216" t="s">
        <v>310</v>
      </c>
      <c r="H11" s="217" t="s">
        <v>311</v>
      </c>
    </row>
    <row r="12" spans="1:8" ht="15" thickBot="1">
      <c r="A12" s="218" t="s">
        <v>120</v>
      </c>
      <c r="B12" s="455"/>
      <c r="C12" s="456"/>
      <c r="D12" s="456"/>
      <c r="E12" s="457"/>
      <c r="F12" s="219" t="s">
        <v>312</v>
      </c>
      <c r="G12" s="219" t="s">
        <v>313</v>
      </c>
      <c r="H12" s="220"/>
    </row>
    <row r="13" spans="1:8" ht="14.25">
      <c r="A13" s="215">
        <v>1</v>
      </c>
      <c r="B13" s="469" t="s">
        <v>314</v>
      </c>
      <c r="C13" s="470"/>
      <c r="D13" s="470"/>
      <c r="E13" s="471"/>
      <c r="F13" s="221" t="s">
        <v>181</v>
      </c>
      <c r="G13" s="205">
        <v>84</v>
      </c>
      <c r="H13" s="222"/>
    </row>
    <row r="14" spans="1:8" ht="14.25">
      <c r="A14" s="223"/>
      <c r="B14" s="439"/>
      <c r="C14" s="440"/>
      <c r="D14" s="440"/>
      <c r="E14" s="441"/>
      <c r="F14" s="204"/>
      <c r="G14" s="205"/>
      <c r="H14" s="224"/>
    </row>
    <row r="15" spans="1:8" ht="14.25">
      <c r="A15" s="225">
        <v>2</v>
      </c>
      <c r="B15" s="464" t="s">
        <v>315</v>
      </c>
      <c r="C15" s="465"/>
      <c r="D15" s="465"/>
      <c r="E15" s="466"/>
      <c r="F15" s="207" t="s">
        <v>316</v>
      </c>
      <c r="G15" s="202">
        <v>3</v>
      </c>
      <c r="H15" s="226"/>
    </row>
    <row r="16" spans="1:8" ht="14.25">
      <c r="A16" s="227"/>
      <c r="B16" s="439" t="s">
        <v>317</v>
      </c>
      <c r="C16" s="440"/>
      <c r="D16" s="440"/>
      <c r="E16" s="441"/>
      <c r="F16" s="201"/>
      <c r="G16" s="203"/>
      <c r="H16" s="228"/>
    </row>
    <row r="17" spans="1:8" ht="14.25">
      <c r="A17" s="223">
        <v>3</v>
      </c>
      <c r="B17" s="464" t="s">
        <v>339</v>
      </c>
      <c r="C17" s="465"/>
      <c r="D17" s="465"/>
      <c r="E17" s="466"/>
      <c r="F17" s="204" t="s">
        <v>181</v>
      </c>
      <c r="G17" s="205">
        <v>83</v>
      </c>
      <c r="H17" s="224"/>
    </row>
    <row r="18" spans="1:8" ht="14.25">
      <c r="A18" s="223"/>
      <c r="B18" s="439" t="s">
        <v>338</v>
      </c>
      <c r="C18" s="440"/>
      <c r="D18" s="440"/>
      <c r="E18" s="441"/>
      <c r="F18" s="204"/>
      <c r="G18" s="205"/>
      <c r="H18" s="224"/>
    </row>
    <row r="19" spans="1:8" ht="14.25">
      <c r="A19" s="225">
        <v>4</v>
      </c>
      <c r="B19" s="464" t="s">
        <v>318</v>
      </c>
      <c r="C19" s="465"/>
      <c r="D19" s="465"/>
      <c r="E19" s="466"/>
      <c r="F19" s="207"/>
      <c r="G19" s="202">
        <v>125</v>
      </c>
      <c r="H19" s="226"/>
    </row>
    <row r="20" spans="1:8" ht="14.25">
      <c r="A20" s="223"/>
      <c r="B20" s="461" t="s">
        <v>319</v>
      </c>
      <c r="C20" s="462"/>
      <c r="D20" s="462"/>
      <c r="E20" s="463"/>
      <c r="F20" s="204" t="s">
        <v>316</v>
      </c>
      <c r="G20" s="205"/>
      <c r="H20" s="224"/>
    </row>
    <row r="21" spans="1:8" ht="14.25">
      <c r="A21" s="227"/>
      <c r="B21" s="439"/>
      <c r="C21" s="440"/>
      <c r="D21" s="440"/>
      <c r="E21" s="441"/>
      <c r="F21" s="201"/>
      <c r="G21" s="203"/>
      <c r="H21" s="228"/>
    </row>
    <row r="22" spans="1:8" ht="15">
      <c r="A22" s="223">
        <v>5</v>
      </c>
      <c r="B22" s="464" t="s">
        <v>619</v>
      </c>
      <c r="C22" s="465"/>
      <c r="D22" s="465"/>
      <c r="E22" s="466"/>
      <c r="F22" s="207"/>
      <c r="G22" s="211">
        <f>G23+G24+G25+G26</f>
        <v>894</v>
      </c>
      <c r="H22" s="226"/>
    </row>
    <row r="23" spans="1:8" ht="14.25">
      <c r="A23" s="223"/>
      <c r="B23" s="439" t="s">
        <v>320</v>
      </c>
      <c r="C23" s="440"/>
      <c r="D23" s="440"/>
      <c r="E23" s="441"/>
      <c r="F23" s="201" t="s">
        <v>321</v>
      </c>
      <c r="G23" s="203">
        <v>204</v>
      </c>
      <c r="H23" s="228"/>
    </row>
    <row r="24" spans="1:8" ht="14.25">
      <c r="A24" s="223"/>
      <c r="B24" s="442" t="s">
        <v>322</v>
      </c>
      <c r="C24" s="443"/>
      <c r="D24" s="443"/>
      <c r="E24" s="444"/>
      <c r="F24" s="201" t="s">
        <v>321</v>
      </c>
      <c r="G24" s="203">
        <v>248</v>
      </c>
      <c r="H24" s="228"/>
    </row>
    <row r="25" spans="1:8" ht="14.25">
      <c r="A25" s="223"/>
      <c r="B25" s="442" t="s">
        <v>323</v>
      </c>
      <c r="C25" s="443"/>
      <c r="D25" s="443"/>
      <c r="E25" s="444"/>
      <c r="F25" s="212" t="s">
        <v>321</v>
      </c>
      <c r="G25" s="213">
        <v>376</v>
      </c>
      <c r="H25" s="229"/>
    </row>
    <row r="26" spans="1:8" ht="14.25">
      <c r="A26" s="223"/>
      <c r="B26" s="464" t="s">
        <v>324</v>
      </c>
      <c r="C26" s="465"/>
      <c r="D26" s="465"/>
      <c r="E26" s="466"/>
      <c r="F26" s="207" t="s">
        <v>321</v>
      </c>
      <c r="G26" s="202">
        <v>66</v>
      </c>
      <c r="H26" s="226"/>
    </row>
    <row r="27" spans="1:8" ht="14.25">
      <c r="A27" s="227"/>
      <c r="B27" s="439"/>
      <c r="C27" s="440"/>
      <c r="D27" s="440"/>
      <c r="E27" s="441"/>
      <c r="F27" s="201"/>
      <c r="G27" s="203"/>
      <c r="H27" s="228"/>
    </row>
    <row r="28" spans="1:8" ht="14.25">
      <c r="A28" s="223">
        <v>6</v>
      </c>
      <c r="B28" s="464" t="s">
        <v>624</v>
      </c>
      <c r="C28" s="465"/>
      <c r="D28" s="465"/>
      <c r="E28" s="466"/>
      <c r="F28" s="204" t="s">
        <v>316</v>
      </c>
      <c r="G28" s="205">
        <v>744</v>
      </c>
      <c r="H28" s="224"/>
    </row>
    <row r="29" spans="1:8" ht="14.25">
      <c r="A29" s="223"/>
      <c r="B29" s="439"/>
      <c r="C29" s="440"/>
      <c r="D29" s="440"/>
      <c r="E29" s="441"/>
      <c r="F29" s="204"/>
      <c r="G29" s="205"/>
      <c r="H29" s="224"/>
    </row>
    <row r="30" spans="1:8" ht="14.25">
      <c r="A30" s="225">
        <v>7</v>
      </c>
      <c r="B30" s="464" t="s">
        <v>325</v>
      </c>
      <c r="C30" s="465"/>
      <c r="D30" s="465"/>
      <c r="E30" s="466"/>
      <c r="F30" s="137"/>
      <c r="G30" s="208"/>
      <c r="H30" s="226"/>
    </row>
    <row r="31" spans="1:8" ht="14.25">
      <c r="A31" s="223"/>
      <c r="B31" s="461" t="s">
        <v>326</v>
      </c>
      <c r="C31" s="462"/>
      <c r="D31" s="462"/>
      <c r="E31" s="463"/>
      <c r="F31" s="234" t="s">
        <v>316</v>
      </c>
      <c r="G31" s="206">
        <v>68</v>
      </c>
      <c r="H31" s="224"/>
    </row>
    <row r="32" spans="1:8" ht="14.25">
      <c r="A32" s="223"/>
      <c r="B32" s="461" t="s">
        <v>327</v>
      </c>
      <c r="C32" s="462"/>
      <c r="D32" s="462"/>
      <c r="E32" s="463"/>
      <c r="F32" s="234" t="s">
        <v>316</v>
      </c>
      <c r="G32" s="206">
        <v>3</v>
      </c>
      <c r="H32" s="224"/>
    </row>
    <row r="33" spans="1:8" ht="14.25">
      <c r="A33" s="227"/>
      <c r="B33" s="439"/>
      <c r="C33" s="440"/>
      <c r="D33" s="440"/>
      <c r="E33" s="441"/>
      <c r="F33" s="210"/>
      <c r="G33" s="210"/>
      <c r="H33" s="228"/>
    </row>
    <row r="34" spans="1:8" ht="14.25">
      <c r="A34" s="225">
        <v>8</v>
      </c>
      <c r="B34" s="464" t="s">
        <v>328</v>
      </c>
      <c r="C34" s="465"/>
      <c r="D34" s="465"/>
      <c r="E34" s="466"/>
      <c r="F34" s="208" t="s">
        <v>181</v>
      </c>
      <c r="G34" s="202">
        <v>1</v>
      </c>
      <c r="H34" s="226"/>
    </row>
    <row r="35" spans="1:8" ht="14.25">
      <c r="A35" s="227"/>
      <c r="B35" s="439"/>
      <c r="C35" s="440"/>
      <c r="D35" s="440"/>
      <c r="E35" s="441"/>
      <c r="F35" s="210"/>
      <c r="G35" s="203"/>
      <c r="H35" s="228"/>
    </row>
    <row r="36" spans="1:8" ht="14.25">
      <c r="A36" s="225">
        <v>9</v>
      </c>
      <c r="B36" s="464" t="s">
        <v>329</v>
      </c>
      <c r="C36" s="465"/>
      <c r="D36" s="465"/>
      <c r="E36" s="466"/>
      <c r="F36" s="208" t="s">
        <v>181</v>
      </c>
      <c r="G36" s="202" t="s">
        <v>307</v>
      </c>
      <c r="H36" s="226"/>
    </row>
    <row r="37" spans="1:8" ht="14.25">
      <c r="A37" s="227"/>
      <c r="B37" s="439"/>
      <c r="C37" s="440"/>
      <c r="D37" s="440"/>
      <c r="E37" s="441"/>
      <c r="F37" s="210"/>
      <c r="G37" s="203"/>
      <c r="H37" s="228"/>
    </row>
    <row r="38" spans="1:8" ht="14.25">
      <c r="A38" s="225">
        <v>10</v>
      </c>
      <c r="B38" s="436" t="s">
        <v>617</v>
      </c>
      <c r="C38" s="437"/>
      <c r="D38" s="437"/>
      <c r="E38" s="430"/>
      <c r="F38" s="207" t="s">
        <v>330</v>
      </c>
      <c r="G38" s="426">
        <v>14</v>
      </c>
      <c r="H38" s="226"/>
    </row>
    <row r="39" spans="1:8" ht="14.25">
      <c r="A39" s="227"/>
      <c r="B39" s="433"/>
      <c r="C39" s="434"/>
      <c r="D39" s="434"/>
      <c r="E39" s="435"/>
      <c r="F39" s="201"/>
      <c r="G39" s="203"/>
      <c r="H39" s="228"/>
    </row>
    <row r="40" spans="1:8" ht="15">
      <c r="A40" s="223">
        <v>11</v>
      </c>
      <c r="B40" s="461" t="s">
        <v>620</v>
      </c>
      <c r="C40" s="462"/>
      <c r="D40" s="462"/>
      <c r="E40" s="463"/>
      <c r="F40" s="204" t="s">
        <v>330</v>
      </c>
      <c r="G40" s="425">
        <f>G41+G42</f>
        <v>900</v>
      </c>
      <c r="H40" s="224"/>
    </row>
    <row r="41" spans="1:8" ht="14.25">
      <c r="A41" s="223"/>
      <c r="B41" s="467" t="s">
        <v>618</v>
      </c>
      <c r="C41" s="460"/>
      <c r="D41" s="460"/>
      <c r="E41" s="468"/>
      <c r="F41" s="204"/>
      <c r="G41" s="205">
        <v>520</v>
      </c>
      <c r="H41" s="224"/>
    </row>
    <row r="42" spans="1:8" ht="14.25">
      <c r="A42" s="223"/>
      <c r="B42" s="433" t="s">
        <v>621</v>
      </c>
      <c r="C42" s="434"/>
      <c r="D42" s="434"/>
      <c r="E42" s="435"/>
      <c r="F42" s="204"/>
      <c r="G42" s="205">
        <v>380</v>
      </c>
      <c r="H42" s="224"/>
    </row>
    <row r="43" spans="1:8" ht="14.25">
      <c r="A43" s="225">
        <v>12</v>
      </c>
      <c r="B43" s="464" t="s">
        <v>331</v>
      </c>
      <c r="C43" s="465"/>
      <c r="D43" s="465"/>
      <c r="E43" s="466"/>
      <c r="F43" s="207" t="s">
        <v>330</v>
      </c>
      <c r="G43" s="202">
        <v>2</v>
      </c>
      <c r="H43" s="226"/>
    </row>
    <row r="44" spans="1:8" ht="14.25">
      <c r="A44" s="227"/>
      <c r="B44" s="439"/>
      <c r="C44" s="440"/>
      <c r="D44" s="440"/>
      <c r="E44" s="441"/>
      <c r="F44" s="201"/>
      <c r="G44" s="203"/>
      <c r="H44" s="228"/>
    </row>
    <row r="45" spans="1:8" ht="14.25">
      <c r="A45" s="223">
        <v>13</v>
      </c>
      <c r="B45" s="464" t="s">
        <v>332</v>
      </c>
      <c r="C45" s="465"/>
      <c r="D45" s="465"/>
      <c r="E45" s="466"/>
      <c r="F45" s="204" t="s">
        <v>330</v>
      </c>
      <c r="G45" s="205">
        <v>2020</v>
      </c>
      <c r="H45" s="224"/>
    </row>
    <row r="46" spans="1:8" ht="14.25">
      <c r="A46" s="223"/>
      <c r="B46" s="439"/>
      <c r="C46" s="440"/>
      <c r="D46" s="440"/>
      <c r="E46" s="441"/>
      <c r="F46" s="204"/>
      <c r="G46" s="205"/>
      <c r="H46" s="224"/>
    </row>
    <row r="47" spans="1:8" ht="14.25">
      <c r="A47" s="225">
        <v>14</v>
      </c>
      <c r="B47" s="464" t="s">
        <v>333</v>
      </c>
      <c r="C47" s="465"/>
      <c r="D47" s="465"/>
      <c r="E47" s="466"/>
      <c r="F47" s="207" t="s">
        <v>321</v>
      </c>
      <c r="G47" s="202">
        <v>15</v>
      </c>
      <c r="H47" s="226"/>
    </row>
    <row r="48" spans="1:8" ht="14.25">
      <c r="A48" s="227"/>
      <c r="B48" s="439"/>
      <c r="C48" s="440"/>
      <c r="D48" s="440"/>
      <c r="E48" s="441"/>
      <c r="F48" s="201"/>
      <c r="G48" s="203"/>
      <c r="H48" s="228"/>
    </row>
    <row r="49" spans="1:8" ht="14.25">
      <c r="A49" s="223">
        <v>15</v>
      </c>
      <c r="B49" s="464" t="s">
        <v>334</v>
      </c>
      <c r="C49" s="465"/>
      <c r="D49" s="465"/>
      <c r="E49" s="466"/>
      <c r="F49" s="204" t="s">
        <v>330</v>
      </c>
      <c r="G49" s="205">
        <v>10</v>
      </c>
      <c r="H49" s="224"/>
    </row>
    <row r="50" spans="1:8" ht="14.25">
      <c r="A50" s="223"/>
      <c r="B50" s="439"/>
      <c r="C50" s="440"/>
      <c r="D50" s="440"/>
      <c r="E50" s="441"/>
      <c r="F50" s="204"/>
      <c r="G50" s="205"/>
      <c r="H50" s="224"/>
    </row>
    <row r="51" spans="1:8" ht="14.25">
      <c r="A51" s="225">
        <v>16</v>
      </c>
      <c r="B51" s="464" t="s">
        <v>335</v>
      </c>
      <c r="C51" s="465"/>
      <c r="D51" s="465"/>
      <c r="E51" s="466"/>
      <c r="F51" s="207" t="s">
        <v>316</v>
      </c>
      <c r="G51" s="202" t="s">
        <v>474</v>
      </c>
      <c r="H51" s="226"/>
    </row>
    <row r="52" spans="1:8" ht="14.25">
      <c r="A52" s="227"/>
      <c r="B52" s="439"/>
      <c r="C52" s="440"/>
      <c r="D52" s="440"/>
      <c r="E52" s="441"/>
      <c r="F52" s="201"/>
      <c r="G52" s="203"/>
      <c r="H52" s="228"/>
    </row>
    <row r="53" spans="1:8" ht="14.25">
      <c r="A53" s="225">
        <v>17</v>
      </c>
      <c r="B53" s="464" t="s">
        <v>336</v>
      </c>
      <c r="C53" s="465"/>
      <c r="D53" s="465"/>
      <c r="E53" s="466"/>
      <c r="F53" s="207" t="s">
        <v>321</v>
      </c>
      <c r="G53" s="202">
        <v>47</v>
      </c>
      <c r="H53" s="226"/>
    </row>
    <row r="54" spans="1:8" ht="14.25">
      <c r="A54" s="227"/>
      <c r="B54" s="439"/>
      <c r="C54" s="440"/>
      <c r="D54" s="440"/>
      <c r="E54" s="441"/>
      <c r="F54" s="214"/>
      <c r="G54" s="209"/>
      <c r="H54" s="230"/>
    </row>
    <row r="55" spans="1:8" ht="14.25">
      <c r="A55" s="225">
        <v>18</v>
      </c>
      <c r="B55" s="464" t="s">
        <v>337</v>
      </c>
      <c r="C55" s="465"/>
      <c r="D55" s="465"/>
      <c r="E55" s="466"/>
      <c r="F55" s="207" t="s">
        <v>330</v>
      </c>
      <c r="G55" s="202" t="s">
        <v>307</v>
      </c>
      <c r="H55" s="226"/>
    </row>
    <row r="56" spans="1:8" ht="15" thickBot="1">
      <c r="A56" s="218"/>
      <c r="B56" s="438"/>
      <c r="C56" s="431"/>
      <c r="D56" s="431"/>
      <c r="E56" s="432"/>
      <c r="F56" s="232"/>
      <c r="G56" s="231"/>
      <c r="H56" s="233"/>
    </row>
    <row r="58" spans="1:10" ht="15.75">
      <c r="A58" s="331" t="s">
        <v>554</v>
      </c>
      <c r="B58" s="311"/>
      <c r="C58" s="311"/>
      <c r="D58" s="311"/>
      <c r="E58" s="311"/>
      <c r="F58" s="311"/>
      <c r="G58" s="312"/>
      <c r="H58" s="292"/>
      <c r="I58" s="292"/>
      <c r="J58" s="292"/>
    </row>
  </sheetData>
  <mergeCells count="58">
    <mergeCell ref="A1:H1"/>
    <mergeCell ref="F2:H2"/>
    <mergeCell ref="F3:H3"/>
    <mergeCell ref="A9:H9"/>
    <mergeCell ref="F4:H4"/>
    <mergeCell ref="A6:H6"/>
    <mergeCell ref="B27:E27"/>
    <mergeCell ref="B29:E29"/>
    <mergeCell ref="B14:E14"/>
    <mergeCell ref="B13:E13"/>
    <mergeCell ref="B20:E20"/>
    <mergeCell ref="B15:E15"/>
    <mergeCell ref="B16:E16"/>
    <mergeCell ref="B17:E17"/>
    <mergeCell ref="B18:E18"/>
    <mergeCell ref="B37:E37"/>
    <mergeCell ref="B42:E42"/>
    <mergeCell ref="B40:E40"/>
    <mergeCell ref="B34:E34"/>
    <mergeCell ref="B36:E36"/>
    <mergeCell ref="B38:E38"/>
    <mergeCell ref="B39:E39"/>
    <mergeCell ref="B41:E41"/>
    <mergeCell ref="B54:E54"/>
    <mergeCell ref="B56:E56"/>
    <mergeCell ref="B55:E55"/>
    <mergeCell ref="B49:E49"/>
    <mergeCell ref="B51:E51"/>
    <mergeCell ref="B50:E50"/>
    <mergeCell ref="B52:E52"/>
    <mergeCell ref="B43:E43"/>
    <mergeCell ref="B45:E45"/>
    <mergeCell ref="B53:E53"/>
    <mergeCell ref="B32:E32"/>
    <mergeCell ref="B44:E44"/>
    <mergeCell ref="B46:E46"/>
    <mergeCell ref="B47:E47"/>
    <mergeCell ref="B48:E48"/>
    <mergeCell ref="B33:E33"/>
    <mergeCell ref="B35:E35"/>
    <mergeCell ref="B31:E31"/>
    <mergeCell ref="B19:E19"/>
    <mergeCell ref="B22:E22"/>
    <mergeCell ref="B23:E23"/>
    <mergeCell ref="B24:E24"/>
    <mergeCell ref="B25:E25"/>
    <mergeCell ref="B26:E26"/>
    <mergeCell ref="B30:E30"/>
    <mergeCell ref="B28:E28"/>
    <mergeCell ref="B21:E21"/>
    <mergeCell ref="B11:E11"/>
    <mergeCell ref="B12:E12"/>
    <mergeCell ref="A2:C2"/>
    <mergeCell ref="A3:C3"/>
    <mergeCell ref="A4:C4"/>
    <mergeCell ref="A7:H7"/>
    <mergeCell ref="A8:H8"/>
    <mergeCell ref="A10:H10"/>
  </mergeCells>
  <hyperlinks>
    <hyperlink ref="A1:H1" location="Главная!A1" display="Вернутся на главную страницу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8"/>
  <sheetViews>
    <sheetView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" sqref="A1:AG1"/>
    </sheetView>
  </sheetViews>
  <sheetFormatPr defaultColWidth="9.140625" defaultRowHeight="12.75"/>
  <cols>
    <col min="1" max="1" width="2.421875" style="19" customWidth="1"/>
    <col min="2" max="2" width="17.28125" style="0" customWidth="1"/>
    <col min="3" max="3" width="4.57421875" style="0" customWidth="1"/>
    <col min="4" max="4" width="5.7109375" style="0" customWidth="1"/>
    <col min="5" max="5" width="5.28125" style="0" customWidth="1"/>
    <col min="6" max="6" width="4.00390625" style="0" customWidth="1"/>
    <col min="7" max="7" width="5.28125" style="0" customWidth="1"/>
    <col min="8" max="8" width="4.57421875" style="0" customWidth="1"/>
    <col min="9" max="9" width="4.8515625" style="0" customWidth="1"/>
    <col min="10" max="10" width="4.7109375" style="0" customWidth="1"/>
    <col min="11" max="11" width="4.421875" style="0" customWidth="1"/>
    <col min="12" max="12" width="5.140625" style="0" customWidth="1"/>
    <col min="13" max="13" width="5.28125" style="0" customWidth="1"/>
    <col min="14" max="14" width="4.140625" style="0" customWidth="1"/>
    <col min="15" max="15" width="5.140625" style="338" customWidth="1"/>
    <col min="16" max="16" width="4.140625" style="338" customWidth="1"/>
    <col min="17" max="17" width="5.421875" style="0" customWidth="1"/>
    <col min="18" max="18" width="7.00390625" style="338" customWidth="1"/>
    <col min="19" max="20" width="7.28125" style="338" customWidth="1"/>
    <col min="21" max="21" width="6.00390625" style="338" customWidth="1"/>
    <col min="22" max="23" width="5.57421875" style="338" customWidth="1"/>
    <col min="24" max="24" width="5.8515625" style="338" customWidth="1"/>
    <col min="25" max="25" width="5.28125" style="338" customWidth="1"/>
    <col min="26" max="26" width="4.7109375" style="0" customWidth="1"/>
    <col min="27" max="27" width="5.140625" style="0" customWidth="1"/>
    <col min="28" max="28" width="5.8515625" style="338" customWidth="1"/>
    <col min="29" max="29" width="4.140625" style="338" customWidth="1"/>
    <col min="30" max="30" width="4.7109375" style="338" customWidth="1"/>
    <col min="31" max="31" width="5.140625" style="338" customWidth="1"/>
    <col min="32" max="32" width="4.57421875" style="338" customWidth="1"/>
    <col min="33" max="33" width="4.00390625" style="338" customWidth="1"/>
    <col min="34" max="34" width="5.140625" style="98" customWidth="1"/>
  </cols>
  <sheetData>
    <row r="1" spans="1:33" ht="12" customHeight="1">
      <c r="A1" s="472" t="s">
        <v>122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</row>
    <row r="2" spans="1:25" ht="14.25" hidden="1">
      <c r="A2" s="458" t="s">
        <v>196</v>
      </c>
      <c r="B2" s="458"/>
      <c r="C2" s="458"/>
      <c r="D2" s="458"/>
      <c r="E2" s="200"/>
      <c r="F2" s="458"/>
      <c r="G2" s="458"/>
      <c r="H2" s="458"/>
      <c r="I2" s="458" t="s">
        <v>198</v>
      </c>
      <c r="J2" s="458"/>
      <c r="K2" s="458"/>
      <c r="L2" s="458"/>
      <c r="M2" s="458"/>
      <c r="O2" s="337"/>
      <c r="P2" s="337"/>
      <c r="R2" s="337"/>
      <c r="S2" s="337"/>
      <c r="T2" s="337"/>
      <c r="U2" s="337"/>
      <c r="V2" s="337"/>
      <c r="W2" s="337"/>
      <c r="X2" s="337"/>
      <c r="Y2" s="337"/>
    </row>
    <row r="3" spans="1:25" ht="14.25" hidden="1">
      <c r="A3" s="445" t="s">
        <v>197</v>
      </c>
      <c r="B3" s="445"/>
      <c r="C3" s="445"/>
      <c r="D3" s="445"/>
      <c r="E3" s="200"/>
      <c r="F3" s="445"/>
      <c r="G3" s="445"/>
      <c r="H3" s="445"/>
      <c r="I3" s="81" t="s">
        <v>553</v>
      </c>
      <c r="J3" s="81"/>
      <c r="K3" s="81"/>
      <c r="L3" s="81"/>
      <c r="M3" s="81"/>
      <c r="O3" s="337"/>
      <c r="P3" s="337"/>
      <c r="R3" s="337"/>
      <c r="S3" s="337"/>
      <c r="T3" s="337"/>
      <c r="U3" s="337"/>
      <c r="V3" s="337"/>
      <c r="W3" s="337"/>
      <c r="X3" s="337"/>
      <c r="Y3" s="337"/>
    </row>
    <row r="4" spans="1:25" ht="14.25" hidden="1">
      <c r="A4" s="445" t="s">
        <v>194</v>
      </c>
      <c r="B4" s="445"/>
      <c r="C4" s="445"/>
      <c r="D4" s="445"/>
      <c r="E4" s="200"/>
      <c r="F4" s="445"/>
      <c r="G4" s="445"/>
      <c r="H4" s="445"/>
      <c r="I4" s="81" t="s">
        <v>199</v>
      </c>
      <c r="J4" s="81"/>
      <c r="K4" s="81"/>
      <c r="L4" s="81"/>
      <c r="M4" s="81"/>
      <c r="O4" s="337"/>
      <c r="P4" s="337"/>
      <c r="R4" s="337"/>
      <c r="S4" s="337"/>
      <c r="T4" s="337"/>
      <c r="U4" s="337"/>
      <c r="V4" s="337"/>
      <c r="W4" s="337"/>
      <c r="X4" s="337"/>
      <c r="Y4" s="337"/>
    </row>
    <row r="5" spans="1:33" ht="15" hidden="1">
      <c r="A5" s="459" t="s">
        <v>123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459"/>
      <c r="AG5" s="459"/>
    </row>
    <row r="6" spans="1:33" ht="15">
      <c r="A6" s="384"/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 t="s">
        <v>595</v>
      </c>
      <c r="AC6" s="384"/>
      <c r="AD6" s="384"/>
      <c r="AE6" s="384"/>
      <c r="AF6" s="384"/>
      <c r="AG6" s="384"/>
    </row>
    <row r="7" spans="1:33" ht="15">
      <c r="A7" s="459" t="s">
        <v>611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</row>
    <row r="8" spans="1:33" ht="15">
      <c r="A8" s="459" t="s">
        <v>613</v>
      </c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459"/>
      <c r="AB8" s="459"/>
      <c r="AC8" s="459"/>
      <c r="AD8" s="459"/>
      <c r="AE8" s="459"/>
      <c r="AF8" s="459"/>
      <c r="AG8" s="459"/>
    </row>
    <row r="9" spans="1:33" ht="13.5" customHeight="1" thickBot="1">
      <c r="A9" s="520" t="s">
        <v>628</v>
      </c>
      <c r="B9" s="520"/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  <c r="O9" s="520"/>
      <c r="P9" s="520"/>
      <c r="Q9" s="520"/>
      <c r="R9" s="520"/>
      <c r="S9" s="520"/>
      <c r="T9" s="520"/>
      <c r="U9" s="520"/>
      <c r="V9" s="520"/>
      <c r="W9" s="520"/>
      <c r="X9" s="520"/>
      <c r="Y9" s="520"/>
      <c r="Z9" s="520"/>
      <c r="AA9" s="520"/>
      <c r="AB9" s="520"/>
      <c r="AC9" s="520"/>
      <c r="AD9" s="520"/>
      <c r="AE9" s="520"/>
      <c r="AF9" s="520"/>
      <c r="AG9" s="520"/>
    </row>
    <row r="10" spans="1:34" ht="12.75" customHeight="1">
      <c r="A10" s="585" t="s">
        <v>119</v>
      </c>
      <c r="B10" s="515" t="s">
        <v>475</v>
      </c>
      <c r="C10" s="493" t="s">
        <v>274</v>
      </c>
      <c r="D10" s="493" t="s">
        <v>275</v>
      </c>
      <c r="E10" s="493" t="s">
        <v>276</v>
      </c>
      <c r="F10" s="496" t="s">
        <v>277</v>
      </c>
      <c r="G10" s="499" t="s">
        <v>278</v>
      </c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1"/>
      <c r="U10" s="482" t="s">
        <v>279</v>
      </c>
      <c r="V10" s="473" t="s">
        <v>280</v>
      </c>
      <c r="W10" s="473" t="s">
        <v>623</v>
      </c>
      <c r="X10" s="485" t="s">
        <v>281</v>
      </c>
      <c r="Y10" s="486"/>
      <c r="Z10" s="487" t="s">
        <v>344</v>
      </c>
      <c r="AA10" s="487" t="s">
        <v>345</v>
      </c>
      <c r="AB10" s="473" t="s">
        <v>622</v>
      </c>
      <c r="AC10" s="473" t="s">
        <v>283</v>
      </c>
      <c r="AD10" s="473" t="s">
        <v>284</v>
      </c>
      <c r="AE10" s="473" t="s">
        <v>285</v>
      </c>
      <c r="AF10" s="482" t="s">
        <v>286</v>
      </c>
      <c r="AG10" s="473" t="s">
        <v>287</v>
      </c>
      <c r="AH10" s="576" t="s">
        <v>288</v>
      </c>
    </row>
    <row r="11" spans="1:34" ht="13.5" thickBot="1">
      <c r="A11" s="586"/>
      <c r="B11" s="516"/>
      <c r="C11" s="494"/>
      <c r="D11" s="494"/>
      <c r="E11" s="494"/>
      <c r="F11" s="497"/>
      <c r="G11" s="502"/>
      <c r="H11" s="503"/>
      <c r="I11" s="503"/>
      <c r="J11" s="503"/>
      <c r="K11" s="503"/>
      <c r="L11" s="503"/>
      <c r="M11" s="503"/>
      <c r="N11" s="503"/>
      <c r="O11" s="503"/>
      <c r="P11" s="503"/>
      <c r="Q11" s="503"/>
      <c r="R11" s="503"/>
      <c r="S11" s="503"/>
      <c r="T11" s="504"/>
      <c r="U11" s="483"/>
      <c r="V11" s="474"/>
      <c r="W11" s="474"/>
      <c r="X11" s="490" t="s">
        <v>289</v>
      </c>
      <c r="Y11" s="491"/>
      <c r="Z11" s="488"/>
      <c r="AA11" s="488"/>
      <c r="AB11" s="474"/>
      <c r="AC11" s="474"/>
      <c r="AD11" s="474"/>
      <c r="AE11" s="474"/>
      <c r="AF11" s="483"/>
      <c r="AG11" s="474"/>
      <c r="AH11" s="577"/>
    </row>
    <row r="12" spans="1:34" ht="13.5" customHeight="1" thickBot="1">
      <c r="A12" s="586"/>
      <c r="B12" s="516"/>
      <c r="C12" s="494"/>
      <c r="D12" s="494"/>
      <c r="E12" s="494"/>
      <c r="F12" s="497"/>
      <c r="G12" s="505" t="s">
        <v>290</v>
      </c>
      <c r="H12" s="508" t="s">
        <v>291</v>
      </c>
      <c r="I12" s="509"/>
      <c r="J12" s="509"/>
      <c r="K12" s="510"/>
      <c r="L12" s="511" t="s">
        <v>292</v>
      </c>
      <c r="M12" s="512"/>
      <c r="N12" s="512"/>
      <c r="O12" s="512"/>
      <c r="P12" s="512"/>
      <c r="Q12" s="511" t="s">
        <v>293</v>
      </c>
      <c r="R12" s="512"/>
      <c r="S12" s="512"/>
      <c r="T12" s="513"/>
      <c r="U12" s="483"/>
      <c r="V12" s="474"/>
      <c r="W12" s="474"/>
      <c r="X12" s="492" t="s">
        <v>295</v>
      </c>
      <c r="Y12" s="492" t="s">
        <v>296</v>
      </c>
      <c r="Z12" s="488"/>
      <c r="AA12" s="488"/>
      <c r="AB12" s="474"/>
      <c r="AC12" s="474"/>
      <c r="AD12" s="474"/>
      <c r="AE12" s="474"/>
      <c r="AF12" s="483"/>
      <c r="AG12" s="474"/>
      <c r="AH12" s="577"/>
    </row>
    <row r="13" spans="1:34" ht="12.75" customHeight="1">
      <c r="A13" s="586"/>
      <c r="B13" s="516"/>
      <c r="C13" s="494"/>
      <c r="D13" s="494"/>
      <c r="E13" s="494"/>
      <c r="F13" s="497"/>
      <c r="G13" s="506"/>
      <c r="H13" s="476" t="s">
        <v>297</v>
      </c>
      <c r="I13" s="514" t="s">
        <v>346</v>
      </c>
      <c r="J13" s="514"/>
      <c r="K13" s="514"/>
      <c r="L13" s="476" t="s">
        <v>297</v>
      </c>
      <c r="M13" s="478" t="s">
        <v>347</v>
      </c>
      <c r="N13" s="478"/>
      <c r="O13" s="478"/>
      <c r="P13" s="478"/>
      <c r="Q13" s="479" t="s">
        <v>297</v>
      </c>
      <c r="R13" s="518" t="s">
        <v>348</v>
      </c>
      <c r="S13" s="519"/>
      <c r="T13" s="239"/>
      <c r="U13" s="483"/>
      <c r="V13" s="474"/>
      <c r="W13" s="474"/>
      <c r="X13" s="474"/>
      <c r="Y13" s="474"/>
      <c r="Z13" s="488"/>
      <c r="AA13" s="488"/>
      <c r="AB13" s="474"/>
      <c r="AC13" s="474"/>
      <c r="AD13" s="474"/>
      <c r="AE13" s="474"/>
      <c r="AF13" s="483"/>
      <c r="AG13" s="474"/>
      <c r="AH13" s="577"/>
    </row>
    <row r="14" spans="1:34" ht="55.5" customHeight="1" thickBot="1">
      <c r="A14" s="587"/>
      <c r="B14" s="517"/>
      <c r="C14" s="495"/>
      <c r="D14" s="495"/>
      <c r="E14" s="495"/>
      <c r="F14" s="498"/>
      <c r="G14" s="507"/>
      <c r="H14" s="477"/>
      <c r="I14" s="305" t="s">
        <v>298</v>
      </c>
      <c r="J14" s="306" t="s">
        <v>299</v>
      </c>
      <c r="K14" s="307" t="s">
        <v>300</v>
      </c>
      <c r="L14" s="477"/>
      <c r="M14" s="305" t="s">
        <v>301</v>
      </c>
      <c r="N14" s="187" t="s">
        <v>302</v>
      </c>
      <c r="O14" s="187" t="s">
        <v>303</v>
      </c>
      <c r="P14" s="188" t="s">
        <v>304</v>
      </c>
      <c r="Q14" s="480"/>
      <c r="R14" s="186" t="s">
        <v>305</v>
      </c>
      <c r="S14" s="187" t="s">
        <v>303</v>
      </c>
      <c r="T14" s="336" t="s">
        <v>294</v>
      </c>
      <c r="U14" s="484"/>
      <c r="V14" s="475"/>
      <c r="W14" s="475"/>
      <c r="X14" s="475"/>
      <c r="Y14" s="475"/>
      <c r="Z14" s="489"/>
      <c r="AA14" s="489"/>
      <c r="AB14" s="475"/>
      <c r="AC14" s="475"/>
      <c r="AD14" s="475"/>
      <c r="AE14" s="475"/>
      <c r="AF14" s="484"/>
      <c r="AG14" s="475"/>
      <c r="AH14" s="578"/>
    </row>
    <row r="15" spans="1:34" ht="13.5" thickBot="1">
      <c r="A15" s="562">
        <v>1</v>
      </c>
      <c r="B15" s="559">
        <v>2</v>
      </c>
      <c r="C15" s="560">
        <v>3</v>
      </c>
      <c r="D15" s="560">
        <v>4</v>
      </c>
      <c r="E15" s="560">
        <v>5</v>
      </c>
      <c r="F15" s="561">
        <v>6</v>
      </c>
      <c r="G15" s="562">
        <v>7</v>
      </c>
      <c r="H15" s="562">
        <v>8</v>
      </c>
      <c r="I15" s="563">
        <v>9</v>
      </c>
      <c r="J15" s="560">
        <v>10</v>
      </c>
      <c r="K15" s="561">
        <v>11</v>
      </c>
      <c r="L15" s="562">
        <v>12</v>
      </c>
      <c r="M15" s="563">
        <v>13</v>
      </c>
      <c r="N15" s="564">
        <v>14</v>
      </c>
      <c r="O15" s="564">
        <v>15</v>
      </c>
      <c r="P15" s="565">
        <v>16</v>
      </c>
      <c r="Q15" s="566">
        <v>17</v>
      </c>
      <c r="R15" s="567">
        <v>18</v>
      </c>
      <c r="S15" s="564">
        <v>19</v>
      </c>
      <c r="T15" s="568">
        <v>20</v>
      </c>
      <c r="U15" s="569">
        <v>21</v>
      </c>
      <c r="V15" s="570"/>
      <c r="W15" s="564">
        <v>22</v>
      </c>
      <c r="X15" s="564">
        <v>23</v>
      </c>
      <c r="Y15" s="565">
        <v>24</v>
      </c>
      <c r="Z15" s="565">
        <v>25</v>
      </c>
      <c r="AA15" s="564">
        <v>26</v>
      </c>
      <c r="AB15" s="565">
        <v>27</v>
      </c>
      <c r="AC15" s="564">
        <v>28</v>
      </c>
      <c r="AD15" s="565">
        <v>29</v>
      </c>
      <c r="AE15" s="564">
        <v>30</v>
      </c>
      <c r="AF15" s="565">
        <v>31</v>
      </c>
      <c r="AG15" s="564">
        <v>32</v>
      </c>
      <c r="AH15" s="568">
        <v>33</v>
      </c>
    </row>
    <row r="16" spans="1:34" ht="12.75">
      <c r="A16" s="588">
        <v>1</v>
      </c>
      <c r="B16" s="549" t="s">
        <v>476</v>
      </c>
      <c r="C16" s="550"/>
      <c r="D16" s="551" t="s">
        <v>306</v>
      </c>
      <c r="E16" s="550">
        <v>1</v>
      </c>
      <c r="F16" s="552"/>
      <c r="G16" s="553">
        <f aca="true" t="shared" si="0" ref="G16:G53">H16+L16+Q16+T16</f>
        <v>7</v>
      </c>
      <c r="H16" s="554">
        <f aca="true" t="shared" si="1" ref="H16:H53">I16+J16+K16</f>
        <v>5</v>
      </c>
      <c r="I16" s="551"/>
      <c r="J16" s="551">
        <v>5</v>
      </c>
      <c r="K16" s="555"/>
      <c r="L16" s="554">
        <f aca="true" t="shared" si="2" ref="L16:L53">M16+N16+O16+P16</f>
        <v>0</v>
      </c>
      <c r="M16" s="551"/>
      <c r="N16" s="313"/>
      <c r="O16" s="315"/>
      <c r="P16" s="315"/>
      <c r="Q16" s="556">
        <f aca="true" t="shared" si="3" ref="Q16:Q53">R16+S16</f>
        <v>2</v>
      </c>
      <c r="R16" s="557"/>
      <c r="S16" s="343">
        <v>2</v>
      </c>
      <c r="T16" s="318"/>
      <c r="U16" s="342">
        <v>7</v>
      </c>
      <c r="V16" s="344">
        <v>3</v>
      </c>
      <c r="W16" s="343"/>
      <c r="X16" s="343"/>
      <c r="Y16" s="344"/>
      <c r="Z16" s="558"/>
      <c r="AA16" s="558"/>
      <c r="AB16" s="344">
        <v>30</v>
      </c>
      <c r="AC16" s="344"/>
      <c r="AD16" s="344">
        <v>20</v>
      </c>
      <c r="AE16" s="344"/>
      <c r="AF16" s="344"/>
      <c r="AG16" s="344"/>
      <c r="AH16" s="579"/>
    </row>
    <row r="17" spans="1:34" ht="12.75">
      <c r="A17" s="589">
        <v>2</v>
      </c>
      <c r="B17" s="298" t="s">
        <v>477</v>
      </c>
      <c r="C17" s="240"/>
      <c r="D17" s="241" t="s">
        <v>306</v>
      </c>
      <c r="E17" s="240">
        <v>1</v>
      </c>
      <c r="F17" s="242"/>
      <c r="G17" s="243">
        <f t="shared" si="0"/>
        <v>10</v>
      </c>
      <c r="H17" s="244">
        <f t="shared" si="1"/>
        <v>5</v>
      </c>
      <c r="I17" s="241"/>
      <c r="J17" s="241">
        <v>5</v>
      </c>
      <c r="K17" s="245"/>
      <c r="L17" s="244">
        <f t="shared" si="2"/>
        <v>0</v>
      </c>
      <c r="M17" s="241"/>
      <c r="N17" s="191"/>
      <c r="O17" s="314"/>
      <c r="P17" s="314"/>
      <c r="Q17" s="316">
        <f t="shared" si="3"/>
        <v>5</v>
      </c>
      <c r="R17" s="317"/>
      <c r="S17" s="185">
        <v>5</v>
      </c>
      <c r="T17" s="319"/>
      <c r="U17" s="345">
        <v>10</v>
      </c>
      <c r="V17" s="189">
        <v>3</v>
      </c>
      <c r="W17" s="185"/>
      <c r="X17" s="185">
        <v>3</v>
      </c>
      <c r="Y17" s="189"/>
      <c r="Z17" s="190"/>
      <c r="AA17" s="190"/>
      <c r="AB17" s="189">
        <v>30</v>
      </c>
      <c r="AC17" s="189"/>
      <c r="AD17" s="189">
        <v>20</v>
      </c>
      <c r="AE17" s="189"/>
      <c r="AF17" s="189"/>
      <c r="AG17" s="189"/>
      <c r="AH17" s="327"/>
    </row>
    <row r="18" spans="1:34" ht="12.75">
      <c r="A18" s="589">
        <v>3</v>
      </c>
      <c r="B18" s="298" t="s">
        <v>478</v>
      </c>
      <c r="C18" s="240"/>
      <c r="D18" s="241" t="s">
        <v>306</v>
      </c>
      <c r="E18" s="240">
        <v>1</v>
      </c>
      <c r="F18" s="242"/>
      <c r="G18" s="243">
        <f t="shared" si="0"/>
        <v>15</v>
      </c>
      <c r="H18" s="244">
        <f t="shared" si="1"/>
        <v>5</v>
      </c>
      <c r="I18" s="241"/>
      <c r="J18" s="241">
        <v>5</v>
      </c>
      <c r="K18" s="245"/>
      <c r="L18" s="244">
        <f t="shared" si="2"/>
        <v>0</v>
      </c>
      <c r="M18" s="241"/>
      <c r="N18" s="191"/>
      <c r="O18" s="314"/>
      <c r="P18" s="314"/>
      <c r="Q18" s="316">
        <f t="shared" si="3"/>
        <v>10</v>
      </c>
      <c r="R18" s="317">
        <v>5</v>
      </c>
      <c r="S18" s="185">
        <v>5</v>
      </c>
      <c r="T18" s="319"/>
      <c r="U18" s="345">
        <v>6</v>
      </c>
      <c r="V18" s="189">
        <v>3</v>
      </c>
      <c r="W18" s="185"/>
      <c r="X18" s="185">
        <v>3</v>
      </c>
      <c r="Y18" s="189"/>
      <c r="Z18" s="190"/>
      <c r="AA18" s="190"/>
      <c r="AB18" s="189">
        <v>20</v>
      </c>
      <c r="AC18" s="189"/>
      <c r="AD18" s="189">
        <v>10</v>
      </c>
      <c r="AE18" s="189"/>
      <c r="AF18" s="189"/>
      <c r="AG18" s="189"/>
      <c r="AH18" s="327"/>
    </row>
    <row r="19" spans="1:34" ht="12.75">
      <c r="A19" s="589">
        <v>4</v>
      </c>
      <c r="B19" s="298" t="s">
        <v>479</v>
      </c>
      <c r="C19" s="240"/>
      <c r="D19" s="241" t="s">
        <v>306</v>
      </c>
      <c r="E19" s="240">
        <v>3</v>
      </c>
      <c r="F19" s="242"/>
      <c r="G19" s="243">
        <f t="shared" si="0"/>
        <v>12</v>
      </c>
      <c r="H19" s="244">
        <f t="shared" si="1"/>
        <v>0</v>
      </c>
      <c r="I19" s="241"/>
      <c r="J19" s="241"/>
      <c r="K19" s="245"/>
      <c r="L19" s="244">
        <f t="shared" si="2"/>
        <v>12</v>
      </c>
      <c r="M19" s="241"/>
      <c r="N19" s="191">
        <v>7</v>
      </c>
      <c r="O19" s="314">
        <v>5</v>
      </c>
      <c r="P19" s="314"/>
      <c r="Q19" s="316">
        <f t="shared" si="3"/>
        <v>0</v>
      </c>
      <c r="R19" s="317"/>
      <c r="S19" s="185"/>
      <c r="T19" s="319"/>
      <c r="U19" s="345">
        <v>4</v>
      </c>
      <c r="V19" s="189">
        <v>4</v>
      </c>
      <c r="W19" s="185"/>
      <c r="X19" s="185"/>
      <c r="Y19" s="189"/>
      <c r="Z19" s="190"/>
      <c r="AA19" s="190"/>
      <c r="AB19" s="189">
        <v>20</v>
      </c>
      <c r="AC19" s="189"/>
      <c r="AD19" s="189"/>
      <c r="AE19" s="189"/>
      <c r="AF19" s="189"/>
      <c r="AG19" s="189"/>
      <c r="AH19" s="327"/>
    </row>
    <row r="20" spans="1:34" ht="12.75">
      <c r="A20" s="589">
        <v>5</v>
      </c>
      <c r="B20" s="298" t="s">
        <v>480</v>
      </c>
      <c r="C20" s="240"/>
      <c r="D20" s="241" t="s">
        <v>306</v>
      </c>
      <c r="E20" s="240">
        <v>1</v>
      </c>
      <c r="F20" s="242"/>
      <c r="G20" s="243">
        <f t="shared" si="0"/>
        <v>18</v>
      </c>
      <c r="H20" s="244">
        <f t="shared" si="1"/>
        <v>6</v>
      </c>
      <c r="I20" s="241"/>
      <c r="J20" s="241">
        <v>3</v>
      </c>
      <c r="K20" s="245">
        <v>3</v>
      </c>
      <c r="L20" s="244">
        <f t="shared" si="2"/>
        <v>0</v>
      </c>
      <c r="M20" s="241"/>
      <c r="N20" s="191"/>
      <c r="O20" s="314"/>
      <c r="P20" s="314"/>
      <c r="Q20" s="316">
        <f t="shared" si="3"/>
        <v>10</v>
      </c>
      <c r="R20" s="317">
        <v>5</v>
      </c>
      <c r="S20" s="185">
        <v>5</v>
      </c>
      <c r="T20" s="319">
        <v>2</v>
      </c>
      <c r="U20" s="345">
        <v>4</v>
      </c>
      <c r="V20" s="189">
        <v>3</v>
      </c>
      <c r="W20" s="185"/>
      <c r="X20" s="185">
        <v>6</v>
      </c>
      <c r="Y20" s="189"/>
      <c r="Z20" s="190"/>
      <c r="AA20" s="190"/>
      <c r="AB20" s="189">
        <v>15</v>
      </c>
      <c r="AC20" s="189"/>
      <c r="AD20" s="189">
        <v>20</v>
      </c>
      <c r="AE20" s="189"/>
      <c r="AF20" s="189"/>
      <c r="AG20" s="189"/>
      <c r="AH20" s="327"/>
    </row>
    <row r="21" spans="1:34" ht="12.75">
      <c r="A21" s="589">
        <v>6</v>
      </c>
      <c r="B21" s="298" t="s">
        <v>481</v>
      </c>
      <c r="C21" s="240"/>
      <c r="D21" s="241" t="s">
        <v>306</v>
      </c>
      <c r="E21" s="240">
        <v>1</v>
      </c>
      <c r="F21" s="242"/>
      <c r="G21" s="243">
        <f t="shared" si="0"/>
        <v>17</v>
      </c>
      <c r="H21" s="244">
        <f t="shared" si="1"/>
        <v>10</v>
      </c>
      <c r="I21" s="241"/>
      <c r="J21" s="241">
        <v>5</v>
      </c>
      <c r="K21" s="245">
        <v>5</v>
      </c>
      <c r="L21" s="244">
        <f t="shared" si="2"/>
        <v>0</v>
      </c>
      <c r="M21" s="241"/>
      <c r="N21" s="191"/>
      <c r="O21" s="314"/>
      <c r="P21" s="314"/>
      <c r="Q21" s="316">
        <f t="shared" si="3"/>
        <v>5</v>
      </c>
      <c r="R21" s="317"/>
      <c r="S21" s="185">
        <v>5</v>
      </c>
      <c r="T21" s="319">
        <v>2</v>
      </c>
      <c r="U21" s="345"/>
      <c r="V21" s="189">
        <v>2</v>
      </c>
      <c r="W21" s="185"/>
      <c r="X21" s="185"/>
      <c r="Y21" s="189"/>
      <c r="Z21" s="190"/>
      <c r="AA21" s="190"/>
      <c r="AB21" s="189">
        <v>5</v>
      </c>
      <c r="AC21" s="189"/>
      <c r="AD21" s="189">
        <v>20</v>
      </c>
      <c r="AE21" s="189"/>
      <c r="AF21" s="189"/>
      <c r="AG21" s="189"/>
      <c r="AH21" s="327">
        <v>5</v>
      </c>
    </row>
    <row r="22" spans="1:34" ht="12.75">
      <c r="A22" s="589">
        <v>7</v>
      </c>
      <c r="B22" s="298" t="s">
        <v>482</v>
      </c>
      <c r="C22" s="240"/>
      <c r="D22" s="241" t="s">
        <v>306</v>
      </c>
      <c r="E22" s="240">
        <v>4</v>
      </c>
      <c r="F22" s="242"/>
      <c r="G22" s="243">
        <f t="shared" si="0"/>
        <v>30</v>
      </c>
      <c r="H22" s="244">
        <f t="shared" si="1"/>
        <v>0</v>
      </c>
      <c r="I22" s="241"/>
      <c r="J22" s="241"/>
      <c r="K22" s="245"/>
      <c r="L22" s="244">
        <f t="shared" si="2"/>
        <v>15</v>
      </c>
      <c r="M22" s="241">
        <v>15</v>
      </c>
      <c r="N22" s="191"/>
      <c r="O22" s="314"/>
      <c r="P22" s="314"/>
      <c r="Q22" s="316">
        <f t="shared" si="3"/>
        <v>15</v>
      </c>
      <c r="R22" s="317">
        <v>10</v>
      </c>
      <c r="S22" s="185">
        <v>5</v>
      </c>
      <c r="T22" s="319"/>
      <c r="U22" s="345"/>
      <c r="V22" s="189">
        <v>3</v>
      </c>
      <c r="W22" s="185"/>
      <c r="X22" s="185">
        <v>2</v>
      </c>
      <c r="Y22" s="189"/>
      <c r="Z22" s="190"/>
      <c r="AA22" s="190"/>
      <c r="AB22" s="189">
        <v>10</v>
      </c>
      <c r="AC22" s="189"/>
      <c r="AD22" s="189"/>
      <c r="AE22" s="189"/>
      <c r="AF22" s="189"/>
      <c r="AG22" s="189"/>
      <c r="AH22" s="327"/>
    </row>
    <row r="23" spans="1:34" ht="12.75">
      <c r="A23" s="589">
        <v>8</v>
      </c>
      <c r="B23" s="298" t="s">
        <v>483</v>
      </c>
      <c r="C23" s="240"/>
      <c r="D23" s="241" t="s">
        <v>306</v>
      </c>
      <c r="E23" s="240">
        <v>1</v>
      </c>
      <c r="F23" s="242"/>
      <c r="G23" s="243">
        <f t="shared" si="0"/>
        <v>10</v>
      </c>
      <c r="H23" s="244">
        <f t="shared" si="1"/>
        <v>10</v>
      </c>
      <c r="I23" s="241"/>
      <c r="J23" s="241">
        <v>8</v>
      </c>
      <c r="K23" s="245">
        <v>2</v>
      </c>
      <c r="L23" s="244">
        <f t="shared" si="2"/>
        <v>0</v>
      </c>
      <c r="M23" s="241"/>
      <c r="N23" s="191"/>
      <c r="O23" s="314"/>
      <c r="P23" s="314"/>
      <c r="Q23" s="316">
        <f t="shared" si="3"/>
        <v>0</v>
      </c>
      <c r="R23" s="317"/>
      <c r="S23" s="185"/>
      <c r="T23" s="319"/>
      <c r="U23" s="345">
        <v>4</v>
      </c>
      <c r="V23" s="189">
        <v>3</v>
      </c>
      <c r="W23" s="185"/>
      <c r="X23" s="185">
        <v>5</v>
      </c>
      <c r="Y23" s="189"/>
      <c r="Z23" s="190"/>
      <c r="AA23" s="190"/>
      <c r="AB23" s="189">
        <v>30</v>
      </c>
      <c r="AC23" s="189"/>
      <c r="AD23" s="189">
        <v>20</v>
      </c>
      <c r="AE23" s="189">
        <v>15</v>
      </c>
      <c r="AF23" s="189"/>
      <c r="AG23" s="189"/>
      <c r="AH23" s="327"/>
    </row>
    <row r="24" spans="1:34" ht="12.75">
      <c r="A24" s="589">
        <v>9</v>
      </c>
      <c r="B24" s="298" t="s">
        <v>484</v>
      </c>
      <c r="C24" s="240"/>
      <c r="D24" s="241" t="s">
        <v>306</v>
      </c>
      <c r="E24" s="240">
        <v>1</v>
      </c>
      <c r="F24" s="242"/>
      <c r="G24" s="243">
        <f t="shared" si="0"/>
        <v>12</v>
      </c>
      <c r="H24" s="244">
        <f t="shared" si="1"/>
        <v>2</v>
      </c>
      <c r="I24" s="241"/>
      <c r="J24" s="241">
        <v>2</v>
      </c>
      <c r="K24" s="245"/>
      <c r="L24" s="244">
        <f t="shared" si="2"/>
        <v>0</v>
      </c>
      <c r="M24" s="241"/>
      <c r="N24" s="191"/>
      <c r="O24" s="314"/>
      <c r="P24" s="314"/>
      <c r="Q24" s="316">
        <f t="shared" si="3"/>
        <v>10</v>
      </c>
      <c r="R24" s="317">
        <v>8</v>
      </c>
      <c r="S24" s="185">
        <v>2</v>
      </c>
      <c r="T24" s="319"/>
      <c r="U24" s="345">
        <v>4</v>
      </c>
      <c r="V24" s="189">
        <v>7</v>
      </c>
      <c r="W24" s="185"/>
      <c r="X24" s="185"/>
      <c r="Y24" s="189"/>
      <c r="Z24" s="190"/>
      <c r="AA24" s="190"/>
      <c r="AB24" s="189">
        <v>10</v>
      </c>
      <c r="AC24" s="189"/>
      <c r="AD24" s="189">
        <v>20</v>
      </c>
      <c r="AE24" s="189"/>
      <c r="AF24" s="189"/>
      <c r="AG24" s="189"/>
      <c r="AH24" s="327"/>
    </row>
    <row r="25" spans="1:34" ht="12.75">
      <c r="A25" s="589">
        <v>10</v>
      </c>
      <c r="B25" s="298" t="s">
        <v>485</v>
      </c>
      <c r="C25" s="240"/>
      <c r="D25" s="241" t="s">
        <v>306</v>
      </c>
      <c r="E25" s="240">
        <v>1</v>
      </c>
      <c r="F25" s="242"/>
      <c r="G25" s="243">
        <f t="shared" si="0"/>
        <v>13</v>
      </c>
      <c r="H25" s="244">
        <f t="shared" si="1"/>
        <v>6</v>
      </c>
      <c r="I25" s="241"/>
      <c r="J25" s="241">
        <v>4</v>
      </c>
      <c r="K25" s="245">
        <v>2</v>
      </c>
      <c r="L25" s="244">
        <f t="shared" si="2"/>
        <v>0</v>
      </c>
      <c r="M25" s="241"/>
      <c r="N25" s="191"/>
      <c r="O25" s="314"/>
      <c r="P25" s="314"/>
      <c r="Q25" s="316">
        <f t="shared" si="3"/>
        <v>5</v>
      </c>
      <c r="R25" s="317"/>
      <c r="S25" s="185">
        <v>5</v>
      </c>
      <c r="T25" s="319">
        <v>2</v>
      </c>
      <c r="U25" s="345">
        <v>2</v>
      </c>
      <c r="V25" s="189">
        <v>6</v>
      </c>
      <c r="W25" s="185"/>
      <c r="X25" s="185"/>
      <c r="Y25" s="189"/>
      <c r="Z25" s="190"/>
      <c r="AA25" s="190"/>
      <c r="AB25" s="189">
        <v>5</v>
      </c>
      <c r="AC25" s="189"/>
      <c r="AD25" s="189">
        <v>20</v>
      </c>
      <c r="AE25" s="189"/>
      <c r="AF25" s="189"/>
      <c r="AG25" s="189"/>
      <c r="AH25" s="327"/>
    </row>
    <row r="26" spans="1:34" ht="12.75">
      <c r="A26" s="589">
        <v>11</v>
      </c>
      <c r="B26" s="298" t="s">
        <v>486</v>
      </c>
      <c r="C26" s="240"/>
      <c r="D26" s="241" t="s">
        <v>306</v>
      </c>
      <c r="E26" s="240">
        <v>1</v>
      </c>
      <c r="F26" s="242"/>
      <c r="G26" s="243">
        <f t="shared" si="0"/>
        <v>5</v>
      </c>
      <c r="H26" s="244">
        <f t="shared" si="1"/>
        <v>0</v>
      </c>
      <c r="I26" s="241"/>
      <c r="J26" s="241"/>
      <c r="K26" s="245"/>
      <c r="L26" s="244">
        <f t="shared" si="2"/>
        <v>0</v>
      </c>
      <c r="M26" s="241"/>
      <c r="N26" s="191"/>
      <c r="O26" s="314"/>
      <c r="P26" s="314"/>
      <c r="Q26" s="316">
        <f t="shared" si="3"/>
        <v>5</v>
      </c>
      <c r="R26" s="317"/>
      <c r="S26" s="185">
        <v>5</v>
      </c>
      <c r="T26" s="319"/>
      <c r="U26" s="345">
        <v>3</v>
      </c>
      <c r="V26" s="189"/>
      <c r="W26" s="185"/>
      <c r="X26" s="185"/>
      <c r="Y26" s="189"/>
      <c r="Z26" s="190"/>
      <c r="AA26" s="190"/>
      <c r="AB26" s="189">
        <v>5</v>
      </c>
      <c r="AC26" s="189"/>
      <c r="AD26" s="189">
        <v>30</v>
      </c>
      <c r="AE26" s="189"/>
      <c r="AF26" s="189"/>
      <c r="AG26" s="189"/>
      <c r="AH26" s="327"/>
    </row>
    <row r="27" spans="1:34" ht="12.75">
      <c r="A27" s="589">
        <v>12</v>
      </c>
      <c r="B27" s="298" t="s">
        <v>487</v>
      </c>
      <c r="C27" s="240"/>
      <c r="D27" s="241" t="s">
        <v>306</v>
      </c>
      <c r="E27" s="240">
        <v>1</v>
      </c>
      <c r="F27" s="242"/>
      <c r="G27" s="243">
        <f t="shared" si="0"/>
        <v>7</v>
      </c>
      <c r="H27" s="244">
        <f t="shared" si="1"/>
        <v>0</v>
      </c>
      <c r="I27" s="241"/>
      <c r="J27" s="241"/>
      <c r="K27" s="245"/>
      <c r="L27" s="244">
        <f t="shared" si="2"/>
        <v>0</v>
      </c>
      <c r="M27" s="241"/>
      <c r="N27" s="191"/>
      <c r="O27" s="314"/>
      <c r="P27" s="314"/>
      <c r="Q27" s="316">
        <f t="shared" si="3"/>
        <v>5</v>
      </c>
      <c r="R27" s="317"/>
      <c r="S27" s="185">
        <v>5</v>
      </c>
      <c r="T27" s="319">
        <v>2</v>
      </c>
      <c r="U27" s="345">
        <v>4</v>
      </c>
      <c r="V27" s="189">
        <v>6</v>
      </c>
      <c r="W27" s="185"/>
      <c r="X27" s="185"/>
      <c r="Y27" s="189"/>
      <c r="Z27" s="190"/>
      <c r="AA27" s="190"/>
      <c r="AB27" s="189">
        <v>5</v>
      </c>
      <c r="AC27" s="189"/>
      <c r="AD27" s="189">
        <v>10</v>
      </c>
      <c r="AE27" s="189"/>
      <c r="AF27" s="189">
        <v>2</v>
      </c>
      <c r="AG27" s="189"/>
      <c r="AH27" s="327"/>
    </row>
    <row r="28" spans="1:34" ht="12.75">
      <c r="A28" s="589">
        <v>13</v>
      </c>
      <c r="B28" s="298" t="s">
        <v>488</v>
      </c>
      <c r="C28" s="240"/>
      <c r="D28" s="241" t="s">
        <v>306</v>
      </c>
      <c r="E28" s="240">
        <v>1</v>
      </c>
      <c r="F28" s="242"/>
      <c r="G28" s="243">
        <f t="shared" si="0"/>
        <v>5</v>
      </c>
      <c r="H28" s="244">
        <f t="shared" si="1"/>
        <v>3</v>
      </c>
      <c r="I28" s="241"/>
      <c r="J28" s="241"/>
      <c r="K28" s="245">
        <v>3</v>
      </c>
      <c r="L28" s="244">
        <f t="shared" si="2"/>
        <v>0</v>
      </c>
      <c r="M28" s="241"/>
      <c r="N28" s="191"/>
      <c r="O28" s="314"/>
      <c r="P28" s="314"/>
      <c r="Q28" s="316">
        <f t="shared" si="3"/>
        <v>0</v>
      </c>
      <c r="R28" s="317"/>
      <c r="S28" s="185"/>
      <c r="T28" s="319">
        <v>2</v>
      </c>
      <c r="U28" s="345">
        <v>7</v>
      </c>
      <c r="V28" s="189">
        <v>5</v>
      </c>
      <c r="W28" s="185"/>
      <c r="X28" s="185">
        <v>2</v>
      </c>
      <c r="Y28" s="189"/>
      <c r="Z28" s="190"/>
      <c r="AA28" s="190"/>
      <c r="AB28" s="189">
        <v>10</v>
      </c>
      <c r="AC28" s="189"/>
      <c r="AD28" s="189">
        <v>20</v>
      </c>
      <c r="AE28" s="189"/>
      <c r="AF28" s="189"/>
      <c r="AG28" s="189"/>
      <c r="AH28" s="327"/>
    </row>
    <row r="29" spans="1:34" ht="12.75">
      <c r="A29" s="589">
        <v>14</v>
      </c>
      <c r="B29" s="298" t="s">
        <v>489</v>
      </c>
      <c r="C29" s="240"/>
      <c r="D29" s="241" t="s">
        <v>306</v>
      </c>
      <c r="E29" s="240">
        <v>1</v>
      </c>
      <c r="F29" s="242"/>
      <c r="G29" s="243">
        <f t="shared" si="0"/>
        <v>12</v>
      </c>
      <c r="H29" s="244">
        <f t="shared" si="1"/>
        <v>2</v>
      </c>
      <c r="I29" s="241"/>
      <c r="J29" s="241">
        <v>2</v>
      </c>
      <c r="K29" s="245"/>
      <c r="L29" s="244">
        <f t="shared" si="2"/>
        <v>0</v>
      </c>
      <c r="M29" s="241"/>
      <c r="N29" s="191"/>
      <c r="O29" s="314"/>
      <c r="P29" s="314"/>
      <c r="Q29" s="316">
        <f t="shared" si="3"/>
        <v>10</v>
      </c>
      <c r="R29" s="317">
        <v>10</v>
      </c>
      <c r="S29" s="185"/>
      <c r="T29" s="319"/>
      <c r="U29" s="345">
        <v>2</v>
      </c>
      <c r="V29" s="189">
        <v>2</v>
      </c>
      <c r="W29" s="185"/>
      <c r="X29" s="185"/>
      <c r="Y29" s="189"/>
      <c r="Z29" s="190"/>
      <c r="AA29" s="190"/>
      <c r="AB29" s="189">
        <v>10</v>
      </c>
      <c r="AC29" s="189"/>
      <c r="AD29" s="189">
        <v>10</v>
      </c>
      <c r="AE29" s="189"/>
      <c r="AF29" s="189"/>
      <c r="AG29" s="189"/>
      <c r="AH29" s="327">
        <v>1</v>
      </c>
    </row>
    <row r="30" spans="1:34" ht="12.75">
      <c r="A30" s="589">
        <v>15</v>
      </c>
      <c r="B30" s="298" t="s">
        <v>490</v>
      </c>
      <c r="C30" s="240"/>
      <c r="D30" s="241" t="s">
        <v>306</v>
      </c>
      <c r="E30" s="240">
        <v>1</v>
      </c>
      <c r="F30" s="242"/>
      <c r="G30" s="243">
        <f t="shared" si="0"/>
        <v>4</v>
      </c>
      <c r="H30" s="244">
        <f t="shared" si="1"/>
        <v>2</v>
      </c>
      <c r="I30" s="241"/>
      <c r="J30" s="241">
        <v>2</v>
      </c>
      <c r="K30" s="245"/>
      <c r="L30" s="244">
        <f t="shared" si="2"/>
        <v>0</v>
      </c>
      <c r="M30" s="241"/>
      <c r="N30" s="191"/>
      <c r="O30" s="314"/>
      <c r="P30" s="314"/>
      <c r="Q30" s="316">
        <f t="shared" si="3"/>
        <v>0</v>
      </c>
      <c r="R30" s="317"/>
      <c r="S30" s="185"/>
      <c r="T30" s="319">
        <v>2</v>
      </c>
      <c r="U30" s="345"/>
      <c r="V30" s="189"/>
      <c r="W30" s="185"/>
      <c r="X30" s="185"/>
      <c r="Y30" s="189"/>
      <c r="Z30" s="190"/>
      <c r="AA30" s="190"/>
      <c r="AB30" s="189">
        <v>10</v>
      </c>
      <c r="AC30" s="189"/>
      <c r="AD30" s="189">
        <v>40</v>
      </c>
      <c r="AE30" s="189"/>
      <c r="AF30" s="189"/>
      <c r="AG30" s="189"/>
      <c r="AH30" s="327"/>
    </row>
    <row r="31" spans="1:34" ht="12.75">
      <c r="A31" s="589">
        <v>16</v>
      </c>
      <c r="B31" s="298" t="s">
        <v>491</v>
      </c>
      <c r="C31" s="240"/>
      <c r="D31" s="241" t="s">
        <v>306</v>
      </c>
      <c r="E31" s="240">
        <v>1</v>
      </c>
      <c r="F31" s="242"/>
      <c r="G31" s="243">
        <f t="shared" si="0"/>
        <v>7</v>
      </c>
      <c r="H31" s="244">
        <f t="shared" si="1"/>
        <v>0</v>
      </c>
      <c r="I31" s="241"/>
      <c r="J31" s="241"/>
      <c r="K31" s="245"/>
      <c r="L31" s="244">
        <f t="shared" si="2"/>
        <v>0</v>
      </c>
      <c r="M31" s="241"/>
      <c r="N31" s="191"/>
      <c r="O31" s="314"/>
      <c r="P31" s="314"/>
      <c r="Q31" s="316">
        <f t="shared" si="3"/>
        <v>5</v>
      </c>
      <c r="R31" s="317"/>
      <c r="S31" s="185">
        <v>5</v>
      </c>
      <c r="T31" s="319">
        <v>2</v>
      </c>
      <c r="U31" s="345">
        <v>7</v>
      </c>
      <c r="V31" s="189">
        <v>4</v>
      </c>
      <c r="W31" s="185"/>
      <c r="X31" s="185"/>
      <c r="Y31" s="189"/>
      <c r="Z31" s="190"/>
      <c r="AA31" s="190"/>
      <c r="AB31" s="189">
        <v>10</v>
      </c>
      <c r="AC31" s="189"/>
      <c r="AD31" s="189">
        <v>40</v>
      </c>
      <c r="AE31" s="189"/>
      <c r="AF31" s="189"/>
      <c r="AG31" s="189"/>
      <c r="AH31" s="327">
        <v>5</v>
      </c>
    </row>
    <row r="32" spans="1:34" ht="12.75">
      <c r="A32" s="589">
        <v>17</v>
      </c>
      <c r="B32" s="298" t="s">
        <v>492</v>
      </c>
      <c r="C32" s="240"/>
      <c r="D32" s="241" t="s">
        <v>306</v>
      </c>
      <c r="E32" s="240">
        <v>1</v>
      </c>
      <c r="F32" s="242"/>
      <c r="G32" s="243">
        <f>H32+L32+Q32+T32</f>
        <v>0</v>
      </c>
      <c r="H32" s="244">
        <f>I32+J32+K32</f>
        <v>0</v>
      </c>
      <c r="I32" s="241"/>
      <c r="J32" s="241"/>
      <c r="K32" s="245"/>
      <c r="L32" s="244">
        <f t="shared" si="2"/>
        <v>0</v>
      </c>
      <c r="M32" s="241"/>
      <c r="N32" s="191"/>
      <c r="O32" s="314"/>
      <c r="P32" s="314"/>
      <c r="Q32" s="316">
        <f t="shared" si="3"/>
        <v>0</v>
      </c>
      <c r="R32" s="317"/>
      <c r="S32" s="185"/>
      <c r="T32" s="319"/>
      <c r="U32" s="345"/>
      <c r="V32" s="189"/>
      <c r="W32" s="185"/>
      <c r="X32" s="185"/>
      <c r="Y32" s="189"/>
      <c r="Z32" s="190"/>
      <c r="AA32" s="190"/>
      <c r="AB32" s="189">
        <v>10</v>
      </c>
      <c r="AC32" s="189"/>
      <c r="AD32" s="189">
        <v>10</v>
      </c>
      <c r="AE32" s="189"/>
      <c r="AF32" s="189">
        <v>3</v>
      </c>
      <c r="AG32" s="189"/>
      <c r="AH32" s="327">
        <v>2</v>
      </c>
    </row>
    <row r="33" spans="1:34" ht="12.75">
      <c r="A33" s="589">
        <v>18</v>
      </c>
      <c r="B33" s="298" t="s">
        <v>573</v>
      </c>
      <c r="C33" s="240"/>
      <c r="D33" s="241" t="s">
        <v>306</v>
      </c>
      <c r="E33" s="240">
        <v>1</v>
      </c>
      <c r="F33" s="242"/>
      <c r="G33" s="243">
        <f>H33+L33+Q33+T33</f>
        <v>8</v>
      </c>
      <c r="H33" s="244">
        <f>I33+J33+K33</f>
        <v>8</v>
      </c>
      <c r="I33" s="241">
        <v>5</v>
      </c>
      <c r="J33" s="241"/>
      <c r="K33" s="335">
        <v>3</v>
      </c>
      <c r="L33" s="244">
        <f t="shared" si="2"/>
        <v>0</v>
      </c>
      <c r="M33" s="241"/>
      <c r="N33" s="191"/>
      <c r="O33" s="314"/>
      <c r="P33" s="314"/>
      <c r="Q33" s="316">
        <f t="shared" si="3"/>
        <v>0</v>
      </c>
      <c r="R33" s="317"/>
      <c r="S33" s="185"/>
      <c r="T33" s="319"/>
      <c r="U33" s="345">
        <v>2</v>
      </c>
      <c r="V33" s="189"/>
      <c r="W33" s="185">
        <v>2</v>
      </c>
      <c r="X33" s="185"/>
      <c r="Y33" s="189"/>
      <c r="Z33" s="190"/>
      <c r="AA33" s="190"/>
      <c r="AB33" s="189">
        <v>10</v>
      </c>
      <c r="AC33" s="189"/>
      <c r="AD33" s="189">
        <v>10</v>
      </c>
      <c r="AE33" s="189"/>
      <c r="AF33" s="189"/>
      <c r="AG33" s="189"/>
      <c r="AH33" s="327"/>
    </row>
    <row r="34" spans="1:34" ht="12.75">
      <c r="A34" s="589">
        <v>19</v>
      </c>
      <c r="B34" s="298" t="s">
        <v>493</v>
      </c>
      <c r="C34" s="240">
        <v>1</v>
      </c>
      <c r="D34" s="241" t="s">
        <v>306</v>
      </c>
      <c r="E34" s="240">
        <v>3</v>
      </c>
      <c r="F34" s="242"/>
      <c r="G34" s="243">
        <f t="shared" si="0"/>
        <v>17</v>
      </c>
      <c r="H34" s="244">
        <f t="shared" si="1"/>
        <v>7</v>
      </c>
      <c r="I34" s="241"/>
      <c r="J34" s="241"/>
      <c r="K34" s="241">
        <v>7</v>
      </c>
      <c r="L34" s="244">
        <f t="shared" si="2"/>
        <v>5</v>
      </c>
      <c r="M34" s="241"/>
      <c r="N34" s="191"/>
      <c r="O34" s="314">
        <v>5</v>
      </c>
      <c r="P34" s="314"/>
      <c r="Q34" s="316">
        <f t="shared" si="3"/>
        <v>0</v>
      </c>
      <c r="R34" s="317"/>
      <c r="S34" s="185"/>
      <c r="T34" s="319">
        <v>5</v>
      </c>
      <c r="U34" s="345">
        <v>10</v>
      </c>
      <c r="V34" s="189">
        <v>5</v>
      </c>
      <c r="W34" s="185"/>
      <c r="X34" s="185"/>
      <c r="Y34" s="189"/>
      <c r="Z34" s="190"/>
      <c r="AA34" s="190"/>
      <c r="AB34" s="189">
        <v>30</v>
      </c>
      <c r="AC34" s="189"/>
      <c r="AD34" s="189">
        <v>30</v>
      </c>
      <c r="AE34" s="189"/>
      <c r="AF34" s="189">
        <v>1</v>
      </c>
      <c r="AG34" s="189"/>
      <c r="AH34" s="327"/>
    </row>
    <row r="35" spans="1:34" ht="12.75">
      <c r="A35" s="589">
        <v>20</v>
      </c>
      <c r="B35" s="298" t="s">
        <v>494</v>
      </c>
      <c r="C35" s="240"/>
      <c r="D35" s="241" t="s">
        <v>306</v>
      </c>
      <c r="E35" s="240">
        <v>1</v>
      </c>
      <c r="F35" s="242"/>
      <c r="G35" s="243">
        <f t="shared" si="0"/>
        <v>12</v>
      </c>
      <c r="H35" s="244">
        <f t="shared" si="1"/>
        <v>2</v>
      </c>
      <c r="I35" s="241"/>
      <c r="J35" s="241"/>
      <c r="K35" s="241">
        <v>2</v>
      </c>
      <c r="L35" s="244">
        <f t="shared" si="2"/>
        <v>0</v>
      </c>
      <c r="M35" s="241"/>
      <c r="N35" s="191"/>
      <c r="O35" s="314"/>
      <c r="P35" s="314"/>
      <c r="Q35" s="316">
        <f t="shared" si="3"/>
        <v>10</v>
      </c>
      <c r="R35" s="317">
        <v>5</v>
      </c>
      <c r="S35" s="185">
        <v>5</v>
      </c>
      <c r="T35" s="319"/>
      <c r="U35" s="345">
        <v>5</v>
      </c>
      <c r="V35" s="189">
        <v>2</v>
      </c>
      <c r="W35" s="185"/>
      <c r="X35" s="185"/>
      <c r="Y35" s="189"/>
      <c r="Z35" s="190"/>
      <c r="AA35" s="190"/>
      <c r="AB35" s="189">
        <v>15</v>
      </c>
      <c r="AC35" s="189"/>
      <c r="AD35" s="189">
        <v>70</v>
      </c>
      <c r="AE35" s="189"/>
      <c r="AF35" s="189"/>
      <c r="AG35" s="189"/>
      <c r="AH35" s="327">
        <v>2</v>
      </c>
    </row>
    <row r="36" spans="1:34" ht="12.75">
      <c r="A36" s="589">
        <v>21</v>
      </c>
      <c r="B36" s="298" t="s">
        <v>495</v>
      </c>
      <c r="C36" s="240"/>
      <c r="D36" s="241" t="s">
        <v>306</v>
      </c>
      <c r="E36" s="240">
        <v>1</v>
      </c>
      <c r="F36" s="242"/>
      <c r="G36" s="243">
        <f t="shared" si="0"/>
        <v>4</v>
      </c>
      <c r="H36" s="244">
        <f t="shared" si="1"/>
        <v>2</v>
      </c>
      <c r="I36" s="241"/>
      <c r="J36" s="241"/>
      <c r="K36" s="241">
        <v>2</v>
      </c>
      <c r="L36" s="244">
        <f t="shared" si="2"/>
        <v>0</v>
      </c>
      <c r="M36" s="241"/>
      <c r="N36" s="191"/>
      <c r="O36" s="314"/>
      <c r="P36" s="314"/>
      <c r="Q36" s="316">
        <f t="shared" si="3"/>
        <v>2</v>
      </c>
      <c r="R36" s="317"/>
      <c r="S36" s="185">
        <v>2</v>
      </c>
      <c r="T36" s="319"/>
      <c r="U36" s="345">
        <v>5</v>
      </c>
      <c r="V36" s="189">
        <v>5</v>
      </c>
      <c r="W36" s="185"/>
      <c r="X36" s="185">
        <v>2</v>
      </c>
      <c r="Y36" s="189"/>
      <c r="Z36" s="190"/>
      <c r="AA36" s="190"/>
      <c r="AB36" s="189">
        <v>10</v>
      </c>
      <c r="AC36" s="189">
        <v>1</v>
      </c>
      <c r="AD36" s="189">
        <v>60</v>
      </c>
      <c r="AE36" s="189"/>
      <c r="AF36" s="189"/>
      <c r="AG36" s="189"/>
      <c r="AH36" s="327">
        <v>1</v>
      </c>
    </row>
    <row r="37" spans="1:34" ht="12.75">
      <c r="A37" s="589">
        <v>22</v>
      </c>
      <c r="B37" s="298" t="s">
        <v>496</v>
      </c>
      <c r="C37" s="240"/>
      <c r="D37" s="241" t="s">
        <v>306</v>
      </c>
      <c r="E37" s="240">
        <v>1</v>
      </c>
      <c r="F37" s="242"/>
      <c r="G37" s="243">
        <f t="shared" si="0"/>
        <v>10</v>
      </c>
      <c r="H37" s="244">
        <f t="shared" si="1"/>
        <v>0</v>
      </c>
      <c r="I37" s="241"/>
      <c r="J37" s="241"/>
      <c r="K37" s="241"/>
      <c r="L37" s="244">
        <f t="shared" si="2"/>
        <v>0</v>
      </c>
      <c r="M37" s="241"/>
      <c r="N37" s="191"/>
      <c r="O37" s="314"/>
      <c r="P37" s="314"/>
      <c r="Q37" s="316">
        <f t="shared" si="3"/>
        <v>8</v>
      </c>
      <c r="R37" s="317">
        <v>5</v>
      </c>
      <c r="S37" s="185">
        <v>3</v>
      </c>
      <c r="T37" s="319">
        <v>2</v>
      </c>
      <c r="U37" s="345">
        <v>5</v>
      </c>
      <c r="V37" s="189">
        <v>7</v>
      </c>
      <c r="W37" s="185"/>
      <c r="X37" s="185"/>
      <c r="Y37" s="189"/>
      <c r="Z37" s="190"/>
      <c r="AA37" s="190"/>
      <c r="AB37" s="189">
        <v>5</v>
      </c>
      <c r="AC37" s="189"/>
      <c r="AD37" s="189">
        <v>50</v>
      </c>
      <c r="AE37" s="189"/>
      <c r="AF37" s="189"/>
      <c r="AG37" s="189"/>
      <c r="AH37" s="327"/>
    </row>
    <row r="38" spans="1:34" ht="12.75">
      <c r="A38" s="589">
        <v>23</v>
      </c>
      <c r="B38" s="298" t="s">
        <v>497</v>
      </c>
      <c r="C38" s="240"/>
      <c r="D38" s="241" t="s">
        <v>306</v>
      </c>
      <c r="E38" s="240">
        <v>1</v>
      </c>
      <c r="F38" s="246"/>
      <c r="G38" s="243">
        <f t="shared" si="0"/>
        <v>3</v>
      </c>
      <c r="H38" s="244">
        <f t="shared" si="1"/>
        <v>0</v>
      </c>
      <c r="I38" s="247"/>
      <c r="J38" s="247"/>
      <c r="K38" s="247"/>
      <c r="L38" s="244">
        <f t="shared" si="2"/>
        <v>0</v>
      </c>
      <c r="M38" s="247"/>
      <c r="N38" s="320"/>
      <c r="O38" s="64"/>
      <c r="P38" s="64"/>
      <c r="Q38" s="316">
        <f t="shared" si="3"/>
        <v>3</v>
      </c>
      <c r="R38" s="317"/>
      <c r="S38" s="134">
        <v>3</v>
      </c>
      <c r="T38" s="319"/>
      <c r="U38" s="346">
        <v>5</v>
      </c>
      <c r="V38" s="63">
        <v>5</v>
      </c>
      <c r="W38" s="134"/>
      <c r="X38" s="134"/>
      <c r="Y38" s="63"/>
      <c r="Z38" s="248"/>
      <c r="AA38" s="248"/>
      <c r="AB38" s="63">
        <v>5</v>
      </c>
      <c r="AC38" s="63"/>
      <c r="AD38" s="63">
        <v>30</v>
      </c>
      <c r="AE38" s="63"/>
      <c r="AF38" s="63"/>
      <c r="AG38" s="63"/>
      <c r="AH38" s="580">
        <v>1</v>
      </c>
    </row>
    <row r="39" spans="1:34" ht="12.75">
      <c r="A39" s="589">
        <v>24</v>
      </c>
      <c r="B39" s="298" t="s">
        <v>498</v>
      </c>
      <c r="C39" s="141"/>
      <c r="D39" s="241" t="s">
        <v>306</v>
      </c>
      <c r="E39" s="240">
        <v>1</v>
      </c>
      <c r="F39" s="242"/>
      <c r="G39" s="243">
        <f t="shared" si="0"/>
        <v>4</v>
      </c>
      <c r="H39" s="244">
        <f t="shared" si="1"/>
        <v>0</v>
      </c>
      <c r="I39" s="241"/>
      <c r="J39" s="241"/>
      <c r="K39" s="241"/>
      <c r="L39" s="244">
        <f t="shared" si="2"/>
        <v>0</v>
      </c>
      <c r="M39" s="241"/>
      <c r="N39" s="191"/>
      <c r="O39" s="314"/>
      <c r="P39" s="314"/>
      <c r="Q39" s="316">
        <f t="shared" si="3"/>
        <v>2</v>
      </c>
      <c r="R39" s="317"/>
      <c r="S39" s="185">
        <v>2</v>
      </c>
      <c r="T39" s="319">
        <v>2</v>
      </c>
      <c r="U39" s="345">
        <v>5</v>
      </c>
      <c r="V39" s="189">
        <v>5</v>
      </c>
      <c r="W39" s="185"/>
      <c r="X39" s="185"/>
      <c r="Y39" s="189"/>
      <c r="Z39" s="190"/>
      <c r="AA39" s="190"/>
      <c r="AB39" s="189">
        <v>5</v>
      </c>
      <c r="AC39" s="189"/>
      <c r="AD39" s="189">
        <v>30</v>
      </c>
      <c r="AE39" s="189"/>
      <c r="AF39" s="189"/>
      <c r="AG39" s="189"/>
      <c r="AH39" s="327">
        <v>1</v>
      </c>
    </row>
    <row r="40" spans="1:34" ht="12.75">
      <c r="A40" s="589">
        <v>25</v>
      </c>
      <c r="B40" s="298" t="s">
        <v>499</v>
      </c>
      <c r="C40" s="240"/>
      <c r="D40" s="241" t="s">
        <v>306</v>
      </c>
      <c r="E40" s="240">
        <v>1</v>
      </c>
      <c r="F40" s="242"/>
      <c r="G40" s="243">
        <f t="shared" si="0"/>
        <v>12</v>
      </c>
      <c r="H40" s="244">
        <f t="shared" si="1"/>
        <v>7</v>
      </c>
      <c r="I40" s="241"/>
      <c r="J40" s="241">
        <v>5</v>
      </c>
      <c r="K40" s="241">
        <v>2</v>
      </c>
      <c r="L40" s="244">
        <f t="shared" si="2"/>
        <v>0</v>
      </c>
      <c r="M40" s="241"/>
      <c r="N40" s="191"/>
      <c r="O40" s="314"/>
      <c r="P40" s="314"/>
      <c r="Q40" s="316">
        <f t="shared" si="3"/>
        <v>5</v>
      </c>
      <c r="R40" s="317"/>
      <c r="S40" s="185">
        <v>5</v>
      </c>
      <c r="T40" s="319"/>
      <c r="U40" s="345">
        <v>10</v>
      </c>
      <c r="V40" s="189">
        <v>5</v>
      </c>
      <c r="W40" s="185"/>
      <c r="X40" s="185">
        <v>2</v>
      </c>
      <c r="Y40" s="189"/>
      <c r="Z40" s="190"/>
      <c r="AA40" s="190"/>
      <c r="AB40" s="189">
        <v>5</v>
      </c>
      <c r="AC40" s="189"/>
      <c r="AD40" s="189">
        <v>20</v>
      </c>
      <c r="AE40" s="189"/>
      <c r="AF40" s="189"/>
      <c r="AG40" s="189"/>
      <c r="AH40" s="327"/>
    </row>
    <row r="41" spans="1:34" ht="12.75">
      <c r="A41" s="589">
        <v>26</v>
      </c>
      <c r="B41" s="298" t="s">
        <v>500</v>
      </c>
      <c r="C41" s="240"/>
      <c r="D41" s="241" t="s">
        <v>306</v>
      </c>
      <c r="E41" s="240">
        <v>1</v>
      </c>
      <c r="F41" s="242"/>
      <c r="G41" s="243">
        <f t="shared" si="0"/>
        <v>7</v>
      </c>
      <c r="H41" s="244">
        <f t="shared" si="1"/>
        <v>0</v>
      </c>
      <c r="I41" s="241"/>
      <c r="J41" s="241"/>
      <c r="K41" s="241"/>
      <c r="L41" s="244">
        <f t="shared" si="2"/>
        <v>0</v>
      </c>
      <c r="M41" s="241"/>
      <c r="N41" s="191"/>
      <c r="O41" s="314"/>
      <c r="P41" s="314"/>
      <c r="Q41" s="316">
        <f t="shared" si="3"/>
        <v>7</v>
      </c>
      <c r="R41" s="317">
        <v>3</v>
      </c>
      <c r="S41" s="185">
        <v>4</v>
      </c>
      <c r="T41" s="319"/>
      <c r="U41" s="345"/>
      <c r="V41" s="189">
        <v>10</v>
      </c>
      <c r="W41" s="185"/>
      <c r="X41" s="185">
        <v>2</v>
      </c>
      <c r="Y41" s="189"/>
      <c r="Z41" s="190"/>
      <c r="AA41" s="190"/>
      <c r="AB41" s="189">
        <v>5</v>
      </c>
      <c r="AC41" s="189"/>
      <c r="AD41" s="189">
        <v>10</v>
      </c>
      <c r="AE41" s="189"/>
      <c r="AF41" s="189"/>
      <c r="AG41" s="189"/>
      <c r="AH41" s="327"/>
    </row>
    <row r="42" spans="1:34" ht="12.75">
      <c r="A42" s="589">
        <v>27</v>
      </c>
      <c r="B42" s="298" t="s">
        <v>501</v>
      </c>
      <c r="C42" s="240"/>
      <c r="D42" s="241" t="s">
        <v>306</v>
      </c>
      <c r="E42" s="240">
        <v>1</v>
      </c>
      <c r="F42" s="242"/>
      <c r="G42" s="243">
        <f t="shared" si="0"/>
        <v>13</v>
      </c>
      <c r="H42" s="244">
        <f t="shared" si="1"/>
        <v>8</v>
      </c>
      <c r="I42" s="241"/>
      <c r="J42" s="241">
        <v>5</v>
      </c>
      <c r="K42" s="241">
        <v>3</v>
      </c>
      <c r="L42" s="244">
        <f t="shared" si="2"/>
        <v>0</v>
      </c>
      <c r="M42" s="241"/>
      <c r="N42" s="191"/>
      <c r="O42" s="314"/>
      <c r="P42" s="314"/>
      <c r="Q42" s="316">
        <f t="shared" si="3"/>
        <v>3</v>
      </c>
      <c r="R42" s="317"/>
      <c r="S42" s="185">
        <v>3</v>
      </c>
      <c r="T42" s="319">
        <v>2</v>
      </c>
      <c r="U42" s="345"/>
      <c r="V42" s="189"/>
      <c r="W42" s="185"/>
      <c r="X42" s="185"/>
      <c r="Y42" s="189"/>
      <c r="Z42" s="190"/>
      <c r="AA42" s="190"/>
      <c r="AB42" s="189">
        <v>12</v>
      </c>
      <c r="AC42" s="189"/>
      <c r="AD42" s="189">
        <v>20</v>
      </c>
      <c r="AE42" s="189"/>
      <c r="AF42" s="189"/>
      <c r="AG42" s="189"/>
      <c r="AH42" s="327"/>
    </row>
    <row r="43" spans="1:34" ht="12.75">
      <c r="A43" s="589">
        <v>28</v>
      </c>
      <c r="B43" s="298" t="s">
        <v>502</v>
      </c>
      <c r="C43" s="240"/>
      <c r="D43" s="241" t="s">
        <v>306</v>
      </c>
      <c r="E43" s="240">
        <v>2</v>
      </c>
      <c r="F43" s="242"/>
      <c r="G43" s="243">
        <f t="shared" si="0"/>
        <v>10</v>
      </c>
      <c r="H43" s="244">
        <f t="shared" si="1"/>
        <v>10</v>
      </c>
      <c r="I43" s="241"/>
      <c r="J43" s="241"/>
      <c r="K43" s="241">
        <v>10</v>
      </c>
      <c r="L43" s="244">
        <f t="shared" si="2"/>
        <v>0</v>
      </c>
      <c r="M43" s="241"/>
      <c r="N43" s="191"/>
      <c r="O43" s="314"/>
      <c r="P43" s="314"/>
      <c r="Q43" s="316">
        <f t="shared" si="3"/>
        <v>0</v>
      </c>
      <c r="R43" s="317"/>
      <c r="S43" s="185"/>
      <c r="T43" s="319"/>
      <c r="U43" s="345">
        <v>2</v>
      </c>
      <c r="V43" s="189">
        <v>3</v>
      </c>
      <c r="W43" s="185"/>
      <c r="X43" s="185"/>
      <c r="Y43" s="189"/>
      <c r="Z43" s="190"/>
      <c r="AA43" s="190"/>
      <c r="AB43" s="189">
        <v>20</v>
      </c>
      <c r="AC43" s="189"/>
      <c r="AD43" s="189">
        <v>10</v>
      </c>
      <c r="AE43" s="189"/>
      <c r="AF43" s="189"/>
      <c r="AG43" s="189"/>
      <c r="AH43" s="327"/>
    </row>
    <row r="44" spans="1:34" ht="12.75">
      <c r="A44" s="589">
        <v>29</v>
      </c>
      <c r="B44" s="298" t="s">
        <v>503</v>
      </c>
      <c r="C44" s="240"/>
      <c r="D44" s="241" t="s">
        <v>306</v>
      </c>
      <c r="E44" s="240">
        <v>1</v>
      </c>
      <c r="F44" s="242"/>
      <c r="G44" s="243">
        <f t="shared" si="0"/>
        <v>16</v>
      </c>
      <c r="H44" s="244">
        <f t="shared" si="1"/>
        <v>10</v>
      </c>
      <c r="I44" s="241"/>
      <c r="J44" s="241">
        <v>5</v>
      </c>
      <c r="K44" s="241">
        <v>5</v>
      </c>
      <c r="L44" s="244">
        <f t="shared" si="2"/>
        <v>0</v>
      </c>
      <c r="M44" s="241"/>
      <c r="N44" s="191"/>
      <c r="O44" s="314"/>
      <c r="P44" s="314"/>
      <c r="Q44" s="316">
        <f t="shared" si="3"/>
        <v>6</v>
      </c>
      <c r="R44" s="317">
        <v>3</v>
      </c>
      <c r="S44" s="185">
        <v>3</v>
      </c>
      <c r="T44" s="319"/>
      <c r="U44" s="345"/>
      <c r="V44" s="189">
        <v>5</v>
      </c>
      <c r="W44" s="185"/>
      <c r="X44" s="185"/>
      <c r="Y44" s="189"/>
      <c r="Z44" s="190"/>
      <c r="AA44" s="190"/>
      <c r="AB44" s="189">
        <v>10</v>
      </c>
      <c r="AC44" s="189"/>
      <c r="AD44" s="189">
        <v>20</v>
      </c>
      <c r="AE44" s="189"/>
      <c r="AF44" s="189"/>
      <c r="AG44" s="189"/>
      <c r="AH44" s="327"/>
    </row>
    <row r="45" spans="1:34" ht="12.75">
      <c r="A45" s="589">
        <v>30</v>
      </c>
      <c r="B45" s="298" t="s">
        <v>504</v>
      </c>
      <c r="C45" s="240"/>
      <c r="D45" s="241" t="s">
        <v>306</v>
      </c>
      <c r="E45" s="240">
        <v>1</v>
      </c>
      <c r="F45" s="242"/>
      <c r="G45" s="243">
        <f t="shared" si="0"/>
        <v>2</v>
      </c>
      <c r="H45" s="244">
        <f t="shared" si="1"/>
        <v>0</v>
      </c>
      <c r="I45" s="241"/>
      <c r="J45" s="241"/>
      <c r="K45" s="241"/>
      <c r="L45" s="244">
        <f t="shared" si="2"/>
        <v>0</v>
      </c>
      <c r="M45" s="241"/>
      <c r="N45" s="191"/>
      <c r="O45" s="314"/>
      <c r="P45" s="314"/>
      <c r="Q45" s="316">
        <f t="shared" si="3"/>
        <v>0</v>
      </c>
      <c r="R45" s="317"/>
      <c r="S45" s="185"/>
      <c r="T45" s="319">
        <v>2</v>
      </c>
      <c r="U45" s="345">
        <v>2</v>
      </c>
      <c r="V45" s="189">
        <v>5</v>
      </c>
      <c r="W45" s="185"/>
      <c r="X45" s="185"/>
      <c r="Y45" s="189"/>
      <c r="Z45" s="190"/>
      <c r="AA45" s="190"/>
      <c r="AB45" s="189">
        <v>5</v>
      </c>
      <c r="AC45" s="189"/>
      <c r="AD45" s="189">
        <v>40</v>
      </c>
      <c r="AE45" s="189"/>
      <c r="AF45" s="189"/>
      <c r="AG45" s="189"/>
      <c r="AH45" s="327"/>
    </row>
    <row r="46" spans="1:34" ht="12.75">
      <c r="A46" s="589">
        <v>31</v>
      </c>
      <c r="B46" s="298" t="s">
        <v>505</v>
      </c>
      <c r="C46" s="240"/>
      <c r="D46" s="241" t="s">
        <v>306</v>
      </c>
      <c r="E46" s="240">
        <v>1</v>
      </c>
      <c r="F46" s="242"/>
      <c r="G46" s="243">
        <f t="shared" si="0"/>
        <v>5</v>
      </c>
      <c r="H46" s="244">
        <f t="shared" si="1"/>
        <v>0</v>
      </c>
      <c r="I46" s="241"/>
      <c r="J46" s="241"/>
      <c r="K46" s="241"/>
      <c r="L46" s="244">
        <f t="shared" si="2"/>
        <v>0</v>
      </c>
      <c r="M46" s="241"/>
      <c r="N46" s="191"/>
      <c r="O46" s="314"/>
      <c r="P46" s="314"/>
      <c r="Q46" s="316">
        <f t="shared" si="3"/>
        <v>5</v>
      </c>
      <c r="R46" s="317"/>
      <c r="S46" s="185">
        <v>5</v>
      </c>
      <c r="T46" s="319"/>
      <c r="U46" s="191"/>
      <c r="V46" s="189">
        <v>3</v>
      </c>
      <c r="W46" s="185"/>
      <c r="X46" s="185"/>
      <c r="Y46" s="189"/>
      <c r="Z46" s="190"/>
      <c r="AA46" s="190"/>
      <c r="AB46" s="189">
        <v>5</v>
      </c>
      <c r="AC46" s="189"/>
      <c r="AD46" s="189">
        <v>50</v>
      </c>
      <c r="AE46" s="189"/>
      <c r="AF46" s="189"/>
      <c r="AG46" s="189"/>
      <c r="AH46" s="327"/>
    </row>
    <row r="47" spans="1:34" ht="12.75">
      <c r="A47" s="589">
        <v>32</v>
      </c>
      <c r="B47" s="298" t="s">
        <v>506</v>
      </c>
      <c r="C47" s="240"/>
      <c r="D47" s="241" t="s">
        <v>306</v>
      </c>
      <c r="E47" s="240">
        <v>1</v>
      </c>
      <c r="F47" s="242"/>
      <c r="G47" s="243">
        <f t="shared" si="0"/>
        <v>2</v>
      </c>
      <c r="H47" s="244">
        <f t="shared" si="1"/>
        <v>2</v>
      </c>
      <c r="I47" s="241"/>
      <c r="J47" s="241">
        <v>2</v>
      </c>
      <c r="K47" s="241"/>
      <c r="L47" s="244">
        <f t="shared" si="2"/>
        <v>0</v>
      </c>
      <c r="M47" s="241"/>
      <c r="N47" s="191"/>
      <c r="O47" s="314"/>
      <c r="P47" s="314"/>
      <c r="Q47" s="316">
        <f t="shared" si="3"/>
        <v>0</v>
      </c>
      <c r="R47" s="317"/>
      <c r="S47" s="185"/>
      <c r="T47" s="319"/>
      <c r="U47" s="191"/>
      <c r="V47" s="189">
        <v>7</v>
      </c>
      <c r="W47" s="185"/>
      <c r="X47" s="185"/>
      <c r="Y47" s="189"/>
      <c r="Z47" s="190"/>
      <c r="AA47" s="190"/>
      <c r="AB47" s="189">
        <v>1</v>
      </c>
      <c r="AC47" s="189"/>
      <c r="AD47" s="189"/>
      <c r="AE47" s="189"/>
      <c r="AF47" s="189"/>
      <c r="AG47" s="189"/>
      <c r="AH47" s="327"/>
    </row>
    <row r="48" spans="1:34" ht="12.75">
      <c r="A48" s="589">
        <v>33</v>
      </c>
      <c r="B48" s="298" t="s">
        <v>507</v>
      </c>
      <c r="C48" s="240"/>
      <c r="D48" s="241" t="s">
        <v>306</v>
      </c>
      <c r="E48" s="240">
        <v>1</v>
      </c>
      <c r="F48" s="242"/>
      <c r="G48" s="243">
        <f t="shared" si="0"/>
        <v>2</v>
      </c>
      <c r="H48" s="244">
        <f t="shared" si="1"/>
        <v>2</v>
      </c>
      <c r="I48" s="241"/>
      <c r="J48" s="241">
        <v>2</v>
      </c>
      <c r="K48" s="241"/>
      <c r="L48" s="244">
        <f t="shared" si="2"/>
        <v>0</v>
      </c>
      <c r="M48" s="241"/>
      <c r="N48" s="191"/>
      <c r="O48" s="314"/>
      <c r="P48" s="314"/>
      <c r="Q48" s="316">
        <f t="shared" si="3"/>
        <v>0</v>
      </c>
      <c r="R48" s="317"/>
      <c r="S48" s="185"/>
      <c r="T48" s="319"/>
      <c r="U48" s="191"/>
      <c r="V48" s="189">
        <v>7</v>
      </c>
      <c r="W48" s="185"/>
      <c r="X48" s="185"/>
      <c r="Y48" s="189"/>
      <c r="Z48" s="190"/>
      <c r="AA48" s="190"/>
      <c r="AB48" s="189">
        <v>5</v>
      </c>
      <c r="AC48" s="189"/>
      <c r="AD48" s="189">
        <v>20</v>
      </c>
      <c r="AE48" s="189"/>
      <c r="AF48" s="189"/>
      <c r="AG48" s="189"/>
      <c r="AH48" s="327"/>
    </row>
    <row r="49" spans="1:34" ht="12.75">
      <c r="A49" s="589">
        <v>34</v>
      </c>
      <c r="B49" s="298" t="s">
        <v>508</v>
      </c>
      <c r="C49" s="240"/>
      <c r="D49" s="241" t="s">
        <v>306</v>
      </c>
      <c r="E49" s="240">
        <v>1</v>
      </c>
      <c r="F49" s="242"/>
      <c r="G49" s="243">
        <f t="shared" si="0"/>
        <v>3</v>
      </c>
      <c r="H49" s="244">
        <f t="shared" si="1"/>
        <v>0</v>
      </c>
      <c r="I49" s="241"/>
      <c r="J49" s="241"/>
      <c r="K49" s="241"/>
      <c r="L49" s="244">
        <f t="shared" si="2"/>
        <v>0</v>
      </c>
      <c r="M49" s="241"/>
      <c r="N49" s="191"/>
      <c r="O49" s="314"/>
      <c r="P49" s="314"/>
      <c r="Q49" s="316">
        <f t="shared" si="3"/>
        <v>3</v>
      </c>
      <c r="R49" s="317"/>
      <c r="S49" s="185">
        <v>3</v>
      </c>
      <c r="T49" s="319"/>
      <c r="U49" s="191">
        <v>5</v>
      </c>
      <c r="V49" s="189">
        <v>7</v>
      </c>
      <c r="W49" s="185"/>
      <c r="X49" s="185"/>
      <c r="Y49" s="189"/>
      <c r="Z49" s="190"/>
      <c r="AA49" s="190"/>
      <c r="AB49" s="189">
        <v>10</v>
      </c>
      <c r="AC49" s="189"/>
      <c r="AD49" s="189"/>
      <c r="AE49" s="189"/>
      <c r="AF49" s="189"/>
      <c r="AG49" s="189"/>
      <c r="AH49" s="327"/>
    </row>
    <row r="50" spans="1:34" ht="12.75">
      <c r="A50" s="589">
        <v>35</v>
      </c>
      <c r="B50" s="298" t="s">
        <v>509</v>
      </c>
      <c r="C50" s="240"/>
      <c r="D50" s="241" t="s">
        <v>306</v>
      </c>
      <c r="E50" s="240">
        <v>5</v>
      </c>
      <c r="F50" s="242"/>
      <c r="G50" s="243">
        <f t="shared" si="0"/>
        <v>37</v>
      </c>
      <c r="H50" s="244">
        <f t="shared" si="1"/>
        <v>2</v>
      </c>
      <c r="I50" s="241"/>
      <c r="J50" s="241"/>
      <c r="K50" s="241">
        <v>2</v>
      </c>
      <c r="L50" s="244">
        <f t="shared" si="2"/>
        <v>20</v>
      </c>
      <c r="M50" s="241"/>
      <c r="N50" s="191">
        <v>5</v>
      </c>
      <c r="O50" s="314">
        <v>5</v>
      </c>
      <c r="P50" s="314">
        <v>10</v>
      </c>
      <c r="Q50" s="316">
        <f t="shared" si="3"/>
        <v>13</v>
      </c>
      <c r="R50" s="317">
        <v>10</v>
      </c>
      <c r="S50" s="185">
        <v>3</v>
      </c>
      <c r="T50" s="319">
        <v>2</v>
      </c>
      <c r="U50" s="191">
        <v>4</v>
      </c>
      <c r="V50" s="189">
        <v>20</v>
      </c>
      <c r="W50" s="191"/>
      <c r="X50" s="189"/>
      <c r="Y50" s="189"/>
      <c r="Z50" s="190"/>
      <c r="AA50" s="190"/>
      <c r="AB50" s="189">
        <v>15</v>
      </c>
      <c r="AC50" s="189"/>
      <c r="AD50" s="189"/>
      <c r="AE50" s="189"/>
      <c r="AF50" s="189">
        <v>1</v>
      </c>
      <c r="AG50" s="189"/>
      <c r="AH50" s="327"/>
    </row>
    <row r="51" spans="1:34" ht="12.75">
      <c r="A51" s="589">
        <v>36</v>
      </c>
      <c r="B51" s="298" t="s">
        <v>510</v>
      </c>
      <c r="C51" s="240"/>
      <c r="D51" s="241" t="s">
        <v>306</v>
      </c>
      <c r="E51" s="240">
        <v>2</v>
      </c>
      <c r="F51" s="242"/>
      <c r="G51" s="243">
        <f t="shared" si="0"/>
        <v>22</v>
      </c>
      <c r="H51" s="244">
        <f t="shared" si="1"/>
        <v>5</v>
      </c>
      <c r="I51" s="241"/>
      <c r="J51" s="241"/>
      <c r="K51" s="241">
        <v>5</v>
      </c>
      <c r="L51" s="244">
        <f t="shared" si="2"/>
        <v>15</v>
      </c>
      <c r="M51" s="241"/>
      <c r="N51" s="191"/>
      <c r="O51" s="314">
        <v>15</v>
      </c>
      <c r="P51" s="314"/>
      <c r="Q51" s="316">
        <f t="shared" si="3"/>
        <v>0</v>
      </c>
      <c r="R51" s="317"/>
      <c r="S51" s="185"/>
      <c r="T51" s="319">
        <v>2</v>
      </c>
      <c r="U51" s="191">
        <v>6</v>
      </c>
      <c r="V51" s="189">
        <v>10</v>
      </c>
      <c r="W51" s="191"/>
      <c r="X51" s="189"/>
      <c r="Y51" s="189"/>
      <c r="Z51" s="190"/>
      <c r="AA51" s="249"/>
      <c r="AB51" s="192">
        <v>15</v>
      </c>
      <c r="AC51" s="189"/>
      <c r="AD51" s="189">
        <v>80</v>
      </c>
      <c r="AE51" s="192"/>
      <c r="AF51" s="189"/>
      <c r="AG51" s="189"/>
      <c r="AH51" s="327"/>
    </row>
    <row r="52" spans="1:34" ht="12.75">
      <c r="A52" s="589">
        <v>37</v>
      </c>
      <c r="B52" s="298" t="s">
        <v>511</v>
      </c>
      <c r="C52" s="240"/>
      <c r="D52" s="241" t="s">
        <v>306</v>
      </c>
      <c r="E52" s="240">
        <v>3</v>
      </c>
      <c r="F52" s="242"/>
      <c r="G52" s="243">
        <f t="shared" si="0"/>
        <v>8</v>
      </c>
      <c r="H52" s="244">
        <f t="shared" si="1"/>
        <v>0</v>
      </c>
      <c r="I52" s="241"/>
      <c r="J52" s="241"/>
      <c r="K52" s="241"/>
      <c r="L52" s="244">
        <f t="shared" si="2"/>
        <v>5</v>
      </c>
      <c r="M52" s="241"/>
      <c r="N52" s="189"/>
      <c r="O52" s="189">
        <v>5</v>
      </c>
      <c r="P52" s="314"/>
      <c r="Q52" s="316">
        <f t="shared" si="3"/>
        <v>0</v>
      </c>
      <c r="R52" s="317"/>
      <c r="S52" s="185"/>
      <c r="T52" s="321">
        <v>3</v>
      </c>
      <c r="U52" s="185">
        <v>6</v>
      </c>
      <c r="V52" s="189">
        <v>10</v>
      </c>
      <c r="W52" s="314"/>
      <c r="X52" s="189"/>
      <c r="Y52" s="189"/>
      <c r="Z52" s="190"/>
      <c r="AA52" s="190"/>
      <c r="AB52" s="189">
        <v>10</v>
      </c>
      <c r="AC52" s="189"/>
      <c r="AD52" s="189">
        <v>20</v>
      </c>
      <c r="AE52" s="189"/>
      <c r="AF52" s="189"/>
      <c r="AG52" s="189"/>
      <c r="AH52" s="581"/>
    </row>
    <row r="53" spans="1:34" ht="12.75">
      <c r="A53" s="589">
        <v>38</v>
      </c>
      <c r="B53" s="299" t="s">
        <v>512</v>
      </c>
      <c r="C53" s="251"/>
      <c r="D53" s="252" t="s">
        <v>306</v>
      </c>
      <c r="E53" s="251">
        <v>2</v>
      </c>
      <c r="F53" s="253"/>
      <c r="G53" s="243">
        <f t="shared" si="0"/>
        <v>26</v>
      </c>
      <c r="H53" s="254">
        <f t="shared" si="1"/>
        <v>5</v>
      </c>
      <c r="I53" s="252"/>
      <c r="J53" s="252"/>
      <c r="K53" s="252">
        <v>5</v>
      </c>
      <c r="L53" s="254">
        <f t="shared" si="2"/>
        <v>12</v>
      </c>
      <c r="M53" s="252"/>
      <c r="N53" s="193"/>
      <c r="O53" s="322"/>
      <c r="P53" s="323">
        <v>12</v>
      </c>
      <c r="Q53" s="324">
        <f t="shared" si="3"/>
        <v>7</v>
      </c>
      <c r="R53" s="317">
        <v>5</v>
      </c>
      <c r="S53" s="185">
        <v>2</v>
      </c>
      <c r="T53" s="319">
        <v>2</v>
      </c>
      <c r="U53" s="193">
        <v>2</v>
      </c>
      <c r="V53" s="194">
        <v>7</v>
      </c>
      <c r="W53" s="193"/>
      <c r="X53" s="189"/>
      <c r="Y53" s="194"/>
      <c r="Z53" s="195"/>
      <c r="AA53" s="195"/>
      <c r="AB53" s="194">
        <v>10</v>
      </c>
      <c r="AC53" s="194"/>
      <c r="AD53" s="194">
        <v>10</v>
      </c>
      <c r="AE53" s="194"/>
      <c r="AF53" s="194"/>
      <c r="AG53" s="195"/>
      <c r="AH53" s="582"/>
    </row>
    <row r="54" spans="1:34" ht="12.75">
      <c r="A54" s="589">
        <v>39</v>
      </c>
      <c r="B54" s="298" t="s">
        <v>513</v>
      </c>
      <c r="C54" s="240"/>
      <c r="D54" s="241" t="s">
        <v>306</v>
      </c>
      <c r="E54" s="240">
        <v>2</v>
      </c>
      <c r="F54" s="242"/>
      <c r="G54" s="243">
        <f>H54+L54+Q54+T54</f>
        <v>0</v>
      </c>
      <c r="H54" s="244">
        <f>I54+J54+K54</f>
        <v>0</v>
      </c>
      <c r="I54" s="240"/>
      <c r="J54" s="240"/>
      <c r="K54" s="245"/>
      <c r="L54" s="244">
        <f>M54+N54+O54+P54</f>
        <v>0</v>
      </c>
      <c r="M54" s="240"/>
      <c r="N54" s="185"/>
      <c r="O54" s="314"/>
      <c r="P54" s="189"/>
      <c r="Q54" s="316">
        <f>R54+S54</f>
        <v>0</v>
      </c>
      <c r="R54" s="386"/>
      <c r="S54" s="344"/>
      <c r="T54" s="386"/>
      <c r="U54" s="347">
        <v>10</v>
      </c>
      <c r="V54" s="189">
        <v>5</v>
      </c>
      <c r="W54" s="191"/>
      <c r="X54" s="189"/>
      <c r="Y54" s="189"/>
      <c r="Z54" s="190"/>
      <c r="AA54" s="190"/>
      <c r="AB54" s="189">
        <v>5</v>
      </c>
      <c r="AC54" s="189"/>
      <c r="AD54" s="189"/>
      <c r="AE54" s="189"/>
      <c r="AF54" s="189"/>
      <c r="AG54" s="189"/>
      <c r="AH54" s="327"/>
    </row>
    <row r="55" spans="1:34" ht="12.75">
      <c r="A55" s="589">
        <v>40</v>
      </c>
      <c r="B55" s="298" t="s">
        <v>514</v>
      </c>
      <c r="C55" s="240"/>
      <c r="D55" s="241" t="s">
        <v>306</v>
      </c>
      <c r="E55" s="240">
        <v>1</v>
      </c>
      <c r="F55" s="242"/>
      <c r="G55" s="243">
        <f>H55+L55+Q55+T55</f>
        <v>43</v>
      </c>
      <c r="H55" s="244">
        <f>I55+J55+K55</f>
        <v>5</v>
      </c>
      <c r="I55" s="240"/>
      <c r="J55" s="240"/>
      <c r="K55" s="245">
        <v>5</v>
      </c>
      <c r="L55" s="244">
        <f>M55+N55+O55+P55</f>
        <v>38</v>
      </c>
      <c r="M55" s="240">
        <v>20</v>
      </c>
      <c r="N55" s="185"/>
      <c r="O55" s="314">
        <v>18</v>
      </c>
      <c r="P55" s="189"/>
      <c r="Q55" s="316">
        <f>R55+S55</f>
        <v>0</v>
      </c>
      <c r="R55" s="325"/>
      <c r="S55" s="189"/>
      <c r="T55" s="325"/>
      <c r="U55" s="347">
        <v>10</v>
      </c>
      <c r="V55" s="189">
        <v>7</v>
      </c>
      <c r="W55" s="191"/>
      <c r="X55" s="189"/>
      <c r="Y55" s="189"/>
      <c r="Z55" s="190"/>
      <c r="AA55" s="190"/>
      <c r="AB55" s="189">
        <v>10</v>
      </c>
      <c r="AC55" s="189"/>
      <c r="AD55" s="189"/>
      <c r="AE55" s="189"/>
      <c r="AF55" s="189"/>
      <c r="AG55" s="189"/>
      <c r="AH55" s="327"/>
    </row>
    <row r="56" spans="1:34" ht="12.75">
      <c r="A56" s="589">
        <v>41</v>
      </c>
      <c r="B56" s="298" t="s">
        <v>515</v>
      </c>
      <c r="C56" s="240"/>
      <c r="D56" s="241" t="s">
        <v>306</v>
      </c>
      <c r="E56" s="240">
        <v>2</v>
      </c>
      <c r="F56" s="242"/>
      <c r="G56" s="243">
        <f>H56+L56+Q56+T56</f>
        <v>30</v>
      </c>
      <c r="H56" s="244">
        <f>I56+J56+K56</f>
        <v>0</v>
      </c>
      <c r="I56" s="240"/>
      <c r="J56" s="240"/>
      <c r="K56" s="245"/>
      <c r="L56" s="244">
        <f>M56+N56+O56+P56</f>
        <v>4</v>
      </c>
      <c r="M56" s="240"/>
      <c r="N56" s="185"/>
      <c r="O56" s="314"/>
      <c r="P56" s="189">
        <v>4</v>
      </c>
      <c r="Q56" s="316">
        <f>R56+S56</f>
        <v>24</v>
      </c>
      <c r="R56" s="325">
        <v>20</v>
      </c>
      <c r="S56" s="189">
        <v>4</v>
      </c>
      <c r="T56" s="325">
        <v>2</v>
      </c>
      <c r="U56" s="347">
        <v>5</v>
      </c>
      <c r="V56" s="189"/>
      <c r="W56" s="185"/>
      <c r="X56" s="185">
        <v>2</v>
      </c>
      <c r="Y56" s="189"/>
      <c r="Z56" s="190"/>
      <c r="AA56" s="190"/>
      <c r="AB56" s="189">
        <v>15</v>
      </c>
      <c r="AC56" s="189"/>
      <c r="AD56" s="189"/>
      <c r="AE56" s="189"/>
      <c r="AF56" s="189"/>
      <c r="AG56" s="189"/>
      <c r="AH56" s="327"/>
    </row>
    <row r="57" spans="1:34" ht="12.75">
      <c r="A57" s="589">
        <v>42</v>
      </c>
      <c r="B57" s="298" t="s">
        <v>516</v>
      </c>
      <c r="C57" s="240"/>
      <c r="D57" s="241" t="s">
        <v>306</v>
      </c>
      <c r="E57" s="240">
        <v>5</v>
      </c>
      <c r="F57" s="242"/>
      <c r="G57" s="243">
        <f>H57+L57+Q57+T57</f>
        <v>35</v>
      </c>
      <c r="H57" s="244">
        <f>I57+J57+K57</f>
        <v>10</v>
      </c>
      <c r="I57" s="240">
        <v>10</v>
      </c>
      <c r="J57" s="240"/>
      <c r="K57" s="245"/>
      <c r="L57" s="244">
        <f>M57+N57+O57+P57</f>
        <v>25</v>
      </c>
      <c r="M57" s="240"/>
      <c r="N57" s="185"/>
      <c r="O57" s="314">
        <v>25</v>
      </c>
      <c r="P57" s="189"/>
      <c r="Q57" s="316">
        <f>R57+S57</f>
        <v>0</v>
      </c>
      <c r="R57" s="325"/>
      <c r="S57" s="189"/>
      <c r="T57" s="325"/>
      <c r="U57" s="347">
        <v>2</v>
      </c>
      <c r="V57" s="189">
        <v>5</v>
      </c>
      <c r="W57" s="185"/>
      <c r="X57" s="185">
        <v>4</v>
      </c>
      <c r="Y57" s="189"/>
      <c r="Z57" s="190"/>
      <c r="AA57" s="190"/>
      <c r="AB57" s="189">
        <v>15</v>
      </c>
      <c r="AC57" s="189"/>
      <c r="AD57" s="189">
        <v>50</v>
      </c>
      <c r="AE57" s="189"/>
      <c r="AF57" s="189"/>
      <c r="AG57" s="189"/>
      <c r="AH57" s="327"/>
    </row>
    <row r="58" spans="1:34" ht="13.5" thickBot="1">
      <c r="A58" s="589">
        <v>43</v>
      </c>
      <c r="B58" s="298" t="s">
        <v>517</v>
      </c>
      <c r="C58" s="240"/>
      <c r="D58" s="241" t="s">
        <v>306</v>
      </c>
      <c r="E58" s="240">
        <v>1</v>
      </c>
      <c r="F58" s="242"/>
      <c r="G58" s="243">
        <f>H58+L58+Q58+T58</f>
        <v>5</v>
      </c>
      <c r="H58" s="244">
        <f>I58+J58+K58</f>
        <v>0</v>
      </c>
      <c r="I58" s="240"/>
      <c r="J58" s="240"/>
      <c r="K58" s="245"/>
      <c r="L58" s="244">
        <f>M58+N58+O58+P58</f>
        <v>0</v>
      </c>
      <c r="M58" s="240"/>
      <c r="N58" s="185"/>
      <c r="O58" s="314"/>
      <c r="P58" s="189"/>
      <c r="Q58" s="316">
        <f>R58+S58</f>
        <v>5</v>
      </c>
      <c r="R58" s="325"/>
      <c r="S58" s="189">
        <v>5</v>
      </c>
      <c r="T58" s="325"/>
      <c r="U58" s="347">
        <v>5</v>
      </c>
      <c r="V58" s="189"/>
      <c r="W58" s="185"/>
      <c r="X58" s="185"/>
      <c r="Y58" s="189"/>
      <c r="Z58" s="190"/>
      <c r="AA58" s="190"/>
      <c r="AB58" s="189">
        <v>5</v>
      </c>
      <c r="AC58" s="189"/>
      <c r="AD58" s="189">
        <v>20</v>
      </c>
      <c r="AE58" s="189"/>
      <c r="AF58" s="189"/>
      <c r="AG58" s="189"/>
      <c r="AH58" s="327"/>
    </row>
    <row r="59" spans="1:34" ht="13.5" thickBot="1">
      <c r="A59" s="590"/>
      <c r="B59" s="300" t="s">
        <v>86</v>
      </c>
      <c r="C59" s="301">
        <f>SUM(C16:C58)</f>
        <v>1</v>
      </c>
      <c r="D59" s="301">
        <f>SUM(D16:D58)</f>
        <v>0</v>
      </c>
      <c r="E59" s="301">
        <f>SUM(E16:E58)</f>
        <v>65</v>
      </c>
      <c r="F59" s="302">
        <f>SUM(F16:F53)</f>
        <v>0</v>
      </c>
      <c r="G59" s="303">
        <f aca="true" t="shared" si="4" ref="G59:AH59">SUM(G16:G58)</f>
        <v>520</v>
      </c>
      <c r="H59" s="304">
        <f t="shared" si="4"/>
        <v>141</v>
      </c>
      <c r="I59" s="301">
        <f t="shared" si="4"/>
        <v>15</v>
      </c>
      <c r="J59" s="301">
        <f t="shared" si="4"/>
        <v>60</v>
      </c>
      <c r="K59" s="301">
        <f t="shared" si="4"/>
        <v>66</v>
      </c>
      <c r="L59" s="301">
        <f t="shared" si="4"/>
        <v>151</v>
      </c>
      <c r="M59" s="301">
        <f t="shared" si="4"/>
        <v>35</v>
      </c>
      <c r="N59" s="301">
        <f t="shared" si="4"/>
        <v>12</v>
      </c>
      <c r="O59" s="301">
        <f t="shared" si="4"/>
        <v>78</v>
      </c>
      <c r="P59" s="301">
        <f t="shared" si="4"/>
        <v>26</v>
      </c>
      <c r="Q59" s="301">
        <f t="shared" si="4"/>
        <v>190</v>
      </c>
      <c r="R59" s="301">
        <f t="shared" si="4"/>
        <v>89</v>
      </c>
      <c r="S59" s="301">
        <f t="shared" si="4"/>
        <v>101</v>
      </c>
      <c r="T59" s="301">
        <f t="shared" si="4"/>
        <v>38</v>
      </c>
      <c r="U59" s="301">
        <f t="shared" si="4"/>
        <v>170</v>
      </c>
      <c r="V59" s="301">
        <f t="shared" si="4"/>
        <v>199</v>
      </c>
      <c r="W59" s="301">
        <f t="shared" si="4"/>
        <v>2</v>
      </c>
      <c r="X59" s="301">
        <f t="shared" si="4"/>
        <v>33</v>
      </c>
      <c r="Y59" s="301">
        <f t="shared" si="4"/>
        <v>0</v>
      </c>
      <c r="Z59" s="301">
        <f t="shared" si="4"/>
        <v>0</v>
      </c>
      <c r="AA59" s="301">
        <f t="shared" si="4"/>
        <v>0</v>
      </c>
      <c r="AB59" s="301">
        <f t="shared" si="4"/>
        <v>493</v>
      </c>
      <c r="AC59" s="301">
        <f t="shared" si="4"/>
        <v>1</v>
      </c>
      <c r="AD59" s="301">
        <f t="shared" si="4"/>
        <v>960</v>
      </c>
      <c r="AE59" s="301">
        <f t="shared" si="4"/>
        <v>15</v>
      </c>
      <c r="AF59" s="301">
        <f t="shared" si="4"/>
        <v>7</v>
      </c>
      <c r="AG59" s="301">
        <f t="shared" si="4"/>
        <v>0</v>
      </c>
      <c r="AH59" s="583">
        <f t="shared" si="4"/>
        <v>18</v>
      </c>
    </row>
    <row r="60" spans="1:34" ht="9" customHeight="1">
      <c r="A60" s="585" t="s">
        <v>119</v>
      </c>
      <c r="B60" s="515" t="s">
        <v>475</v>
      </c>
      <c r="C60" s="493" t="s">
        <v>274</v>
      </c>
      <c r="D60" s="493" t="s">
        <v>275</v>
      </c>
      <c r="E60" s="493" t="s">
        <v>276</v>
      </c>
      <c r="F60" s="496" t="s">
        <v>277</v>
      </c>
      <c r="G60" s="499" t="s">
        <v>278</v>
      </c>
      <c r="H60" s="500"/>
      <c r="I60" s="500"/>
      <c r="J60" s="500"/>
      <c r="K60" s="500"/>
      <c r="L60" s="500"/>
      <c r="M60" s="500"/>
      <c r="N60" s="500"/>
      <c r="O60" s="500"/>
      <c r="P60" s="500"/>
      <c r="Q60" s="500"/>
      <c r="R60" s="500"/>
      <c r="S60" s="500"/>
      <c r="T60" s="501"/>
      <c r="U60" s="482" t="s">
        <v>279</v>
      </c>
      <c r="V60" s="473" t="s">
        <v>280</v>
      </c>
      <c r="W60" s="473" t="s">
        <v>623</v>
      </c>
      <c r="X60" s="485" t="s">
        <v>281</v>
      </c>
      <c r="Y60" s="486"/>
      <c r="Z60" s="487" t="s">
        <v>344</v>
      </c>
      <c r="AA60" s="487" t="s">
        <v>345</v>
      </c>
      <c r="AB60" s="473" t="s">
        <v>282</v>
      </c>
      <c r="AC60" s="473" t="s">
        <v>283</v>
      </c>
      <c r="AD60" s="473" t="s">
        <v>284</v>
      </c>
      <c r="AE60" s="473" t="s">
        <v>285</v>
      </c>
      <c r="AF60" s="482" t="s">
        <v>286</v>
      </c>
      <c r="AG60" s="473" t="s">
        <v>287</v>
      </c>
      <c r="AH60" s="576" t="s">
        <v>288</v>
      </c>
    </row>
    <row r="61" spans="1:34" ht="10.5" customHeight="1" thickBot="1">
      <c r="A61" s="586"/>
      <c r="B61" s="516"/>
      <c r="C61" s="494"/>
      <c r="D61" s="494"/>
      <c r="E61" s="494"/>
      <c r="F61" s="497"/>
      <c r="G61" s="502"/>
      <c r="H61" s="503"/>
      <c r="I61" s="503"/>
      <c r="J61" s="503"/>
      <c r="K61" s="503"/>
      <c r="L61" s="503"/>
      <c r="M61" s="503"/>
      <c r="N61" s="503"/>
      <c r="O61" s="503"/>
      <c r="P61" s="503"/>
      <c r="Q61" s="503"/>
      <c r="R61" s="503"/>
      <c r="S61" s="503"/>
      <c r="T61" s="504"/>
      <c r="U61" s="483"/>
      <c r="V61" s="474"/>
      <c r="W61" s="474"/>
      <c r="X61" s="490" t="s">
        <v>289</v>
      </c>
      <c r="Y61" s="491"/>
      <c r="Z61" s="488"/>
      <c r="AA61" s="488"/>
      <c r="AB61" s="474"/>
      <c r="AC61" s="474"/>
      <c r="AD61" s="474"/>
      <c r="AE61" s="474"/>
      <c r="AF61" s="483"/>
      <c r="AG61" s="474"/>
      <c r="AH61" s="577"/>
    </row>
    <row r="62" spans="1:34" ht="13.5" customHeight="1" thickBot="1">
      <c r="A62" s="586"/>
      <c r="B62" s="516"/>
      <c r="C62" s="494"/>
      <c r="D62" s="494"/>
      <c r="E62" s="494"/>
      <c r="F62" s="497"/>
      <c r="G62" s="505" t="s">
        <v>290</v>
      </c>
      <c r="H62" s="508" t="s">
        <v>291</v>
      </c>
      <c r="I62" s="509"/>
      <c r="J62" s="509"/>
      <c r="K62" s="510"/>
      <c r="L62" s="511" t="s">
        <v>292</v>
      </c>
      <c r="M62" s="512"/>
      <c r="N62" s="512"/>
      <c r="O62" s="512"/>
      <c r="P62" s="512"/>
      <c r="Q62" s="511" t="s">
        <v>293</v>
      </c>
      <c r="R62" s="512"/>
      <c r="S62" s="512"/>
      <c r="T62" s="513"/>
      <c r="U62" s="483"/>
      <c r="V62" s="474"/>
      <c r="W62" s="474"/>
      <c r="X62" s="492" t="s">
        <v>295</v>
      </c>
      <c r="Y62" s="492" t="s">
        <v>296</v>
      </c>
      <c r="Z62" s="488"/>
      <c r="AA62" s="488"/>
      <c r="AB62" s="474"/>
      <c r="AC62" s="474"/>
      <c r="AD62" s="474"/>
      <c r="AE62" s="474"/>
      <c r="AF62" s="483"/>
      <c r="AG62" s="474"/>
      <c r="AH62" s="577"/>
    </row>
    <row r="63" spans="1:34" ht="12.75" customHeight="1">
      <c r="A63" s="586"/>
      <c r="B63" s="516"/>
      <c r="C63" s="494"/>
      <c r="D63" s="494"/>
      <c r="E63" s="494"/>
      <c r="F63" s="497"/>
      <c r="G63" s="506"/>
      <c r="H63" s="476" t="s">
        <v>297</v>
      </c>
      <c r="I63" s="514" t="s">
        <v>346</v>
      </c>
      <c r="J63" s="514"/>
      <c r="K63" s="514"/>
      <c r="L63" s="476" t="s">
        <v>297</v>
      </c>
      <c r="M63" s="478" t="s">
        <v>347</v>
      </c>
      <c r="N63" s="478"/>
      <c r="O63" s="478"/>
      <c r="P63" s="478"/>
      <c r="Q63" s="479" t="s">
        <v>297</v>
      </c>
      <c r="R63" s="478" t="s">
        <v>348</v>
      </c>
      <c r="S63" s="478"/>
      <c r="T63" s="481"/>
      <c r="U63" s="483"/>
      <c r="V63" s="474"/>
      <c r="W63" s="474"/>
      <c r="X63" s="474"/>
      <c r="Y63" s="474"/>
      <c r="Z63" s="488"/>
      <c r="AA63" s="488"/>
      <c r="AB63" s="474"/>
      <c r="AC63" s="474"/>
      <c r="AD63" s="474"/>
      <c r="AE63" s="474"/>
      <c r="AF63" s="483"/>
      <c r="AG63" s="474"/>
      <c r="AH63" s="577"/>
    </row>
    <row r="64" spans="1:34" ht="148.5" customHeight="1" thickBot="1">
      <c r="A64" s="587"/>
      <c r="B64" s="517"/>
      <c r="C64" s="495"/>
      <c r="D64" s="495"/>
      <c r="E64" s="495"/>
      <c r="F64" s="498"/>
      <c r="G64" s="507"/>
      <c r="H64" s="477"/>
      <c r="I64" s="305" t="s">
        <v>298</v>
      </c>
      <c r="J64" s="306" t="s">
        <v>299</v>
      </c>
      <c r="K64" s="307" t="s">
        <v>300</v>
      </c>
      <c r="L64" s="477"/>
      <c r="M64" s="305" t="s">
        <v>301</v>
      </c>
      <c r="N64" s="187" t="s">
        <v>302</v>
      </c>
      <c r="O64" s="187" t="s">
        <v>303</v>
      </c>
      <c r="P64" s="188" t="s">
        <v>304</v>
      </c>
      <c r="Q64" s="480"/>
      <c r="R64" s="186" t="s">
        <v>305</v>
      </c>
      <c r="S64" s="187" t="s">
        <v>303</v>
      </c>
      <c r="T64" s="336" t="s">
        <v>294</v>
      </c>
      <c r="U64" s="484"/>
      <c r="V64" s="475"/>
      <c r="W64" s="475"/>
      <c r="X64" s="475"/>
      <c r="Y64" s="475"/>
      <c r="Z64" s="489"/>
      <c r="AA64" s="489"/>
      <c r="AB64" s="475"/>
      <c r="AC64" s="475"/>
      <c r="AD64" s="475"/>
      <c r="AE64" s="475"/>
      <c r="AF64" s="484"/>
      <c r="AG64" s="475"/>
      <c r="AH64" s="578"/>
    </row>
    <row r="65" spans="1:34" ht="13.5" thickBot="1">
      <c r="A65" s="572">
        <v>1</v>
      </c>
      <c r="B65" s="560">
        <v>2</v>
      </c>
      <c r="C65" s="560">
        <v>3</v>
      </c>
      <c r="D65" s="560">
        <v>4</v>
      </c>
      <c r="E65" s="560">
        <v>5</v>
      </c>
      <c r="F65" s="561">
        <v>6</v>
      </c>
      <c r="G65" s="573">
        <v>7</v>
      </c>
      <c r="H65" s="562">
        <v>8</v>
      </c>
      <c r="I65" s="563">
        <v>9</v>
      </c>
      <c r="J65" s="560">
        <v>10</v>
      </c>
      <c r="K65" s="561">
        <v>11</v>
      </c>
      <c r="L65" s="562">
        <v>12</v>
      </c>
      <c r="M65" s="563">
        <v>13</v>
      </c>
      <c r="N65" s="564">
        <v>14</v>
      </c>
      <c r="O65" s="564">
        <v>15</v>
      </c>
      <c r="P65" s="565">
        <v>16</v>
      </c>
      <c r="Q65" s="574">
        <v>17</v>
      </c>
      <c r="R65" s="575">
        <v>18</v>
      </c>
      <c r="S65" s="564">
        <v>19</v>
      </c>
      <c r="T65" s="568">
        <v>20</v>
      </c>
      <c r="U65" s="569">
        <v>21</v>
      </c>
      <c r="V65" s="570"/>
      <c r="W65" s="564">
        <v>22</v>
      </c>
      <c r="X65" s="564">
        <v>23</v>
      </c>
      <c r="Y65" s="565">
        <v>24</v>
      </c>
      <c r="Z65" s="565">
        <v>25</v>
      </c>
      <c r="AA65" s="564">
        <v>26</v>
      </c>
      <c r="AB65" s="565">
        <v>27</v>
      </c>
      <c r="AC65" s="564">
        <v>28</v>
      </c>
      <c r="AD65" s="565">
        <v>29</v>
      </c>
      <c r="AE65" s="564">
        <v>30</v>
      </c>
      <c r="AF65" s="565">
        <v>31</v>
      </c>
      <c r="AG65" s="564">
        <v>32</v>
      </c>
      <c r="AH65" s="568">
        <v>33</v>
      </c>
    </row>
    <row r="66" spans="1:34" ht="12.75">
      <c r="A66" s="588">
        <v>44</v>
      </c>
      <c r="B66" s="549" t="s">
        <v>518</v>
      </c>
      <c r="C66" s="550">
        <v>1</v>
      </c>
      <c r="D66" s="551" t="s">
        <v>306</v>
      </c>
      <c r="E66" s="550">
        <v>4</v>
      </c>
      <c r="F66" s="552"/>
      <c r="G66" s="553">
        <f aca="true" t="shared" si="5" ref="G66:G106">H66+L66+Q66+T66</f>
        <v>40</v>
      </c>
      <c r="H66" s="554">
        <f aca="true" t="shared" si="6" ref="H66:H106">I66+J66+K66</f>
        <v>0</v>
      </c>
      <c r="I66" s="550"/>
      <c r="J66" s="550"/>
      <c r="K66" s="555"/>
      <c r="L66" s="554">
        <f aca="true" t="shared" si="7" ref="L66:L106">M66+N66+O66+P66</f>
        <v>0</v>
      </c>
      <c r="M66" s="550"/>
      <c r="N66" s="343"/>
      <c r="O66" s="315"/>
      <c r="P66" s="344"/>
      <c r="Q66" s="556">
        <f aca="true" t="shared" si="8" ref="Q66:Q106">R66+S66</f>
        <v>40</v>
      </c>
      <c r="R66" s="386">
        <v>20</v>
      </c>
      <c r="S66" s="344">
        <v>20</v>
      </c>
      <c r="T66" s="386"/>
      <c r="U66" s="571"/>
      <c r="V66" s="344">
        <v>2</v>
      </c>
      <c r="W66" s="343"/>
      <c r="X66" s="343">
        <v>4</v>
      </c>
      <c r="Y66" s="344"/>
      <c r="Z66" s="558"/>
      <c r="AA66" s="558"/>
      <c r="AB66" s="344">
        <v>30</v>
      </c>
      <c r="AC66" s="344"/>
      <c r="AD66" s="344">
        <v>20</v>
      </c>
      <c r="AE66" s="344"/>
      <c r="AF66" s="344"/>
      <c r="AG66" s="344"/>
      <c r="AH66" s="579"/>
    </row>
    <row r="67" spans="1:34" ht="12.75">
      <c r="A67" s="589">
        <v>45</v>
      </c>
      <c r="B67" s="298" t="s">
        <v>519</v>
      </c>
      <c r="C67" s="240"/>
      <c r="D67" s="241" t="s">
        <v>306</v>
      </c>
      <c r="E67" s="240">
        <v>1</v>
      </c>
      <c r="F67" s="242"/>
      <c r="G67" s="243">
        <f t="shared" si="5"/>
        <v>12</v>
      </c>
      <c r="H67" s="244">
        <f t="shared" si="6"/>
        <v>2</v>
      </c>
      <c r="I67" s="240"/>
      <c r="J67" s="240"/>
      <c r="K67" s="245">
        <v>2</v>
      </c>
      <c r="L67" s="244">
        <f t="shared" si="7"/>
        <v>0</v>
      </c>
      <c r="M67" s="240"/>
      <c r="N67" s="185"/>
      <c r="O67" s="314"/>
      <c r="P67" s="189"/>
      <c r="Q67" s="316">
        <f t="shared" si="8"/>
        <v>8</v>
      </c>
      <c r="R67" s="325">
        <v>5</v>
      </c>
      <c r="S67" s="189">
        <v>3</v>
      </c>
      <c r="T67" s="325">
        <v>2</v>
      </c>
      <c r="U67" s="347">
        <v>5</v>
      </c>
      <c r="V67" s="189">
        <v>5</v>
      </c>
      <c r="W67" s="185"/>
      <c r="X67" s="185">
        <v>2</v>
      </c>
      <c r="Y67" s="189"/>
      <c r="Z67" s="190"/>
      <c r="AA67" s="190"/>
      <c r="AB67" s="189">
        <v>15</v>
      </c>
      <c r="AC67" s="189">
        <v>1</v>
      </c>
      <c r="AD67" s="189"/>
      <c r="AE67" s="189"/>
      <c r="AF67" s="189"/>
      <c r="AG67" s="189"/>
      <c r="AH67" s="327">
        <v>2</v>
      </c>
    </row>
    <row r="68" spans="1:34" ht="12.75">
      <c r="A68" s="589">
        <v>46</v>
      </c>
      <c r="B68" s="298" t="s">
        <v>520</v>
      </c>
      <c r="C68" s="240"/>
      <c r="D68" s="241" t="s">
        <v>306</v>
      </c>
      <c r="E68" s="240">
        <v>1</v>
      </c>
      <c r="F68" s="242"/>
      <c r="G68" s="243">
        <f t="shared" si="5"/>
        <v>12</v>
      </c>
      <c r="H68" s="244">
        <f t="shared" si="6"/>
        <v>2</v>
      </c>
      <c r="I68" s="240"/>
      <c r="J68" s="240"/>
      <c r="K68" s="245">
        <v>2</v>
      </c>
      <c r="L68" s="244">
        <f t="shared" si="7"/>
        <v>0</v>
      </c>
      <c r="M68" s="240"/>
      <c r="N68" s="185"/>
      <c r="O68" s="314"/>
      <c r="P68" s="189"/>
      <c r="Q68" s="316">
        <f t="shared" si="8"/>
        <v>8</v>
      </c>
      <c r="R68" s="325">
        <v>5</v>
      </c>
      <c r="S68" s="189">
        <v>3</v>
      </c>
      <c r="T68" s="325">
        <v>2</v>
      </c>
      <c r="U68" s="347">
        <v>10</v>
      </c>
      <c r="V68" s="189">
        <v>5</v>
      </c>
      <c r="W68" s="185"/>
      <c r="X68" s="185">
        <v>2</v>
      </c>
      <c r="Y68" s="189"/>
      <c r="Z68" s="190"/>
      <c r="AA68" s="190"/>
      <c r="AB68" s="189">
        <v>15</v>
      </c>
      <c r="AC68" s="189"/>
      <c r="AD68" s="189">
        <v>20</v>
      </c>
      <c r="AE68" s="189"/>
      <c r="AF68" s="189"/>
      <c r="AG68" s="189"/>
      <c r="AH68" s="327"/>
    </row>
    <row r="69" spans="1:34" ht="12.75">
      <c r="A69" s="589">
        <v>47</v>
      </c>
      <c r="B69" s="298" t="s">
        <v>521</v>
      </c>
      <c r="C69" s="240"/>
      <c r="D69" s="241" t="s">
        <v>306</v>
      </c>
      <c r="E69" s="240">
        <v>1</v>
      </c>
      <c r="F69" s="242"/>
      <c r="G69" s="243">
        <f t="shared" si="5"/>
        <v>12</v>
      </c>
      <c r="H69" s="244">
        <f t="shared" si="6"/>
        <v>2</v>
      </c>
      <c r="I69" s="240"/>
      <c r="J69" s="240"/>
      <c r="K69" s="245">
        <v>2</v>
      </c>
      <c r="L69" s="244">
        <f t="shared" si="7"/>
        <v>0</v>
      </c>
      <c r="M69" s="240"/>
      <c r="N69" s="185"/>
      <c r="O69" s="314"/>
      <c r="P69" s="189"/>
      <c r="Q69" s="316">
        <f t="shared" si="8"/>
        <v>8</v>
      </c>
      <c r="R69" s="325">
        <v>5</v>
      </c>
      <c r="S69" s="189">
        <v>3</v>
      </c>
      <c r="T69" s="325">
        <v>2</v>
      </c>
      <c r="U69" s="347">
        <v>10</v>
      </c>
      <c r="V69" s="189">
        <v>5</v>
      </c>
      <c r="W69" s="185"/>
      <c r="X69" s="185">
        <v>2</v>
      </c>
      <c r="Y69" s="189"/>
      <c r="Z69" s="190"/>
      <c r="AA69" s="190"/>
      <c r="AB69" s="189">
        <v>15</v>
      </c>
      <c r="AC69" s="189"/>
      <c r="AD69" s="189">
        <v>20</v>
      </c>
      <c r="AE69" s="189"/>
      <c r="AF69" s="189"/>
      <c r="AG69" s="189"/>
      <c r="AH69" s="327">
        <v>1</v>
      </c>
    </row>
    <row r="70" spans="1:34" ht="12.75">
      <c r="A70" s="589">
        <v>48</v>
      </c>
      <c r="B70" s="298" t="s">
        <v>522</v>
      </c>
      <c r="C70" s="240">
        <v>1</v>
      </c>
      <c r="D70" s="241" t="s">
        <v>306</v>
      </c>
      <c r="E70" s="240">
        <v>2</v>
      </c>
      <c r="F70" s="242"/>
      <c r="G70" s="243">
        <f t="shared" si="5"/>
        <v>0</v>
      </c>
      <c r="H70" s="244">
        <f t="shared" si="6"/>
        <v>0</v>
      </c>
      <c r="I70" s="240"/>
      <c r="J70" s="240"/>
      <c r="K70" s="245"/>
      <c r="L70" s="244">
        <f t="shared" si="7"/>
        <v>0</v>
      </c>
      <c r="M70" s="240"/>
      <c r="N70" s="185"/>
      <c r="O70" s="314"/>
      <c r="P70" s="189"/>
      <c r="Q70" s="316">
        <f t="shared" si="8"/>
        <v>0</v>
      </c>
      <c r="R70" s="325"/>
      <c r="S70" s="189"/>
      <c r="T70" s="325"/>
      <c r="U70" s="347"/>
      <c r="V70" s="189">
        <v>2</v>
      </c>
      <c r="W70" s="185"/>
      <c r="X70" s="185"/>
      <c r="Y70" s="189"/>
      <c r="Z70" s="190"/>
      <c r="AA70" s="190"/>
      <c r="AB70" s="189">
        <v>15</v>
      </c>
      <c r="AC70" s="189"/>
      <c r="AD70" s="189"/>
      <c r="AE70" s="189"/>
      <c r="AF70" s="189"/>
      <c r="AG70" s="189"/>
      <c r="AH70" s="327"/>
    </row>
    <row r="71" spans="1:34" ht="12.75">
      <c r="A71" s="589">
        <v>49</v>
      </c>
      <c r="B71" s="298" t="s">
        <v>523</v>
      </c>
      <c r="C71" s="240"/>
      <c r="D71" s="241" t="s">
        <v>306</v>
      </c>
      <c r="E71" s="240">
        <v>1</v>
      </c>
      <c r="F71" s="242"/>
      <c r="G71" s="243">
        <f t="shared" si="5"/>
        <v>19</v>
      </c>
      <c r="H71" s="244">
        <f t="shared" si="6"/>
        <v>4</v>
      </c>
      <c r="I71" s="240"/>
      <c r="J71" s="240">
        <v>2</v>
      </c>
      <c r="K71" s="245">
        <v>2</v>
      </c>
      <c r="L71" s="244">
        <f t="shared" si="7"/>
        <v>0</v>
      </c>
      <c r="M71" s="240"/>
      <c r="N71" s="185"/>
      <c r="O71" s="314"/>
      <c r="P71" s="189"/>
      <c r="Q71" s="316">
        <f t="shared" si="8"/>
        <v>13</v>
      </c>
      <c r="R71" s="325">
        <v>10</v>
      </c>
      <c r="S71" s="189">
        <v>3</v>
      </c>
      <c r="T71" s="325">
        <v>2</v>
      </c>
      <c r="U71" s="347">
        <v>10</v>
      </c>
      <c r="V71" s="189">
        <v>5</v>
      </c>
      <c r="W71" s="185">
        <v>2</v>
      </c>
      <c r="X71" s="185"/>
      <c r="Y71" s="189"/>
      <c r="Z71" s="190"/>
      <c r="AA71" s="190"/>
      <c r="AB71" s="189">
        <v>15</v>
      </c>
      <c r="AC71" s="189"/>
      <c r="AD71" s="189">
        <v>20</v>
      </c>
      <c r="AE71" s="189"/>
      <c r="AF71" s="189"/>
      <c r="AG71" s="189"/>
      <c r="AH71" s="327"/>
    </row>
    <row r="72" spans="1:34" ht="12.75">
      <c r="A72" s="589">
        <v>50</v>
      </c>
      <c r="B72" s="298" t="s">
        <v>524</v>
      </c>
      <c r="C72" s="240"/>
      <c r="D72" s="241" t="s">
        <v>306</v>
      </c>
      <c r="E72" s="240">
        <v>1</v>
      </c>
      <c r="F72" s="242"/>
      <c r="G72" s="243">
        <f t="shared" si="5"/>
        <v>10</v>
      </c>
      <c r="H72" s="244">
        <f t="shared" si="6"/>
        <v>2</v>
      </c>
      <c r="I72" s="240"/>
      <c r="J72" s="240">
        <v>2</v>
      </c>
      <c r="K72" s="245"/>
      <c r="L72" s="244">
        <f t="shared" si="7"/>
        <v>0</v>
      </c>
      <c r="M72" s="240"/>
      <c r="N72" s="185"/>
      <c r="O72" s="314"/>
      <c r="P72" s="189"/>
      <c r="Q72" s="316">
        <f t="shared" si="8"/>
        <v>8</v>
      </c>
      <c r="R72" s="325">
        <v>3</v>
      </c>
      <c r="S72" s="189">
        <v>5</v>
      </c>
      <c r="T72" s="325"/>
      <c r="U72" s="347">
        <v>10</v>
      </c>
      <c r="V72" s="189">
        <v>2</v>
      </c>
      <c r="W72" s="185">
        <v>2</v>
      </c>
      <c r="X72" s="185"/>
      <c r="Y72" s="189"/>
      <c r="Z72" s="190"/>
      <c r="AA72" s="190"/>
      <c r="AB72" s="189">
        <v>20</v>
      </c>
      <c r="AC72" s="189"/>
      <c r="AD72" s="189">
        <v>20</v>
      </c>
      <c r="AE72" s="189"/>
      <c r="AF72" s="189"/>
      <c r="AG72" s="189"/>
      <c r="AH72" s="327"/>
    </row>
    <row r="73" spans="1:34" ht="12.75">
      <c r="A73" s="589">
        <v>51</v>
      </c>
      <c r="B73" s="298" t="s">
        <v>574</v>
      </c>
      <c r="C73" s="240"/>
      <c r="D73" s="241" t="s">
        <v>306</v>
      </c>
      <c r="E73" s="240">
        <v>1</v>
      </c>
      <c r="F73" s="242"/>
      <c r="G73" s="243">
        <f>H73+L73+Q73+T73</f>
        <v>7</v>
      </c>
      <c r="H73" s="244">
        <f>I73+J73+K73</f>
        <v>2</v>
      </c>
      <c r="I73" s="240"/>
      <c r="J73" s="240">
        <v>2</v>
      </c>
      <c r="K73" s="245"/>
      <c r="L73" s="244">
        <f t="shared" si="7"/>
        <v>0</v>
      </c>
      <c r="M73" s="240"/>
      <c r="N73" s="185"/>
      <c r="O73" s="314"/>
      <c r="P73" s="189"/>
      <c r="Q73" s="316">
        <f t="shared" si="8"/>
        <v>5</v>
      </c>
      <c r="R73" s="325"/>
      <c r="S73" s="189">
        <v>5</v>
      </c>
      <c r="T73" s="325"/>
      <c r="U73" s="347">
        <v>5</v>
      </c>
      <c r="V73" s="189">
        <v>2</v>
      </c>
      <c r="W73" s="185"/>
      <c r="X73" s="185"/>
      <c r="Y73" s="189"/>
      <c r="Z73" s="190"/>
      <c r="AA73" s="190"/>
      <c r="AB73" s="189">
        <v>20</v>
      </c>
      <c r="AC73" s="189"/>
      <c r="AD73" s="189">
        <v>20</v>
      </c>
      <c r="AE73" s="189"/>
      <c r="AF73" s="189"/>
      <c r="AG73" s="189"/>
      <c r="AH73" s="327"/>
    </row>
    <row r="74" spans="1:34" ht="12.75">
      <c r="A74" s="589">
        <v>52</v>
      </c>
      <c r="B74" s="298" t="s">
        <v>525</v>
      </c>
      <c r="C74" s="240"/>
      <c r="D74" s="241" t="s">
        <v>306</v>
      </c>
      <c r="E74" s="240">
        <v>1</v>
      </c>
      <c r="F74" s="255"/>
      <c r="G74" s="243">
        <f t="shared" si="5"/>
        <v>10</v>
      </c>
      <c r="H74" s="244">
        <f t="shared" si="6"/>
        <v>0</v>
      </c>
      <c r="I74" s="256"/>
      <c r="J74" s="256"/>
      <c r="K74" s="257"/>
      <c r="L74" s="244">
        <f t="shared" si="7"/>
        <v>0</v>
      </c>
      <c r="M74" s="256"/>
      <c r="N74" s="197"/>
      <c r="O74" s="326"/>
      <c r="P74" s="196"/>
      <c r="Q74" s="316">
        <f t="shared" si="8"/>
        <v>10</v>
      </c>
      <c r="R74" s="325">
        <v>10</v>
      </c>
      <c r="S74" s="196"/>
      <c r="T74" s="325"/>
      <c r="U74" s="348">
        <v>5</v>
      </c>
      <c r="V74" s="196">
        <v>5</v>
      </c>
      <c r="W74" s="197"/>
      <c r="X74" s="197"/>
      <c r="Y74" s="196"/>
      <c r="Z74" s="258"/>
      <c r="AA74" s="258"/>
      <c r="AB74" s="196">
        <v>20</v>
      </c>
      <c r="AC74" s="196"/>
      <c r="AD74" s="196">
        <v>20</v>
      </c>
      <c r="AE74" s="196"/>
      <c r="AF74" s="196"/>
      <c r="AG74" s="196"/>
      <c r="AH74" s="584"/>
    </row>
    <row r="75" spans="1:34" ht="12.75">
      <c r="A75" s="589">
        <v>53</v>
      </c>
      <c r="B75" s="298" t="s">
        <v>526</v>
      </c>
      <c r="C75" s="240"/>
      <c r="D75" s="241" t="s">
        <v>306</v>
      </c>
      <c r="E75" s="240">
        <v>1</v>
      </c>
      <c r="F75" s="255"/>
      <c r="G75" s="243">
        <f t="shared" si="5"/>
        <v>3</v>
      </c>
      <c r="H75" s="244">
        <f t="shared" si="6"/>
        <v>3</v>
      </c>
      <c r="I75" s="256"/>
      <c r="J75" s="256">
        <v>3</v>
      </c>
      <c r="K75" s="257"/>
      <c r="L75" s="244">
        <f t="shared" si="7"/>
        <v>0</v>
      </c>
      <c r="M75" s="256"/>
      <c r="N75" s="197"/>
      <c r="O75" s="326"/>
      <c r="P75" s="196"/>
      <c r="Q75" s="316">
        <f t="shared" si="8"/>
        <v>0</v>
      </c>
      <c r="R75" s="325"/>
      <c r="S75" s="196"/>
      <c r="T75" s="325"/>
      <c r="U75" s="348">
        <v>8</v>
      </c>
      <c r="V75" s="196">
        <v>5</v>
      </c>
      <c r="W75" s="197">
        <v>2</v>
      </c>
      <c r="X75" s="197"/>
      <c r="Y75" s="196"/>
      <c r="Z75" s="258"/>
      <c r="AA75" s="258"/>
      <c r="AB75" s="196">
        <v>5</v>
      </c>
      <c r="AC75" s="196"/>
      <c r="AD75" s="196">
        <v>50</v>
      </c>
      <c r="AE75" s="196"/>
      <c r="AF75" s="196"/>
      <c r="AG75" s="196"/>
      <c r="AH75" s="584"/>
    </row>
    <row r="76" spans="1:34" ht="12.75">
      <c r="A76" s="589">
        <v>54</v>
      </c>
      <c r="B76" s="298" t="s">
        <v>593</v>
      </c>
      <c r="C76" s="240"/>
      <c r="D76" s="241" t="s">
        <v>306</v>
      </c>
      <c r="E76" s="240">
        <v>1</v>
      </c>
      <c r="F76" s="255"/>
      <c r="G76" s="243">
        <f>H76+L76+Q76+T76</f>
        <v>2</v>
      </c>
      <c r="H76" s="244">
        <f>I76+J76+K76</f>
        <v>0</v>
      </c>
      <c r="I76" s="256"/>
      <c r="J76" s="256"/>
      <c r="K76" s="257"/>
      <c r="L76" s="244">
        <f t="shared" si="7"/>
        <v>0</v>
      </c>
      <c r="M76" s="256"/>
      <c r="N76" s="197"/>
      <c r="O76" s="326"/>
      <c r="P76" s="196"/>
      <c r="Q76" s="316">
        <f t="shared" si="8"/>
        <v>0</v>
      </c>
      <c r="R76" s="325"/>
      <c r="S76" s="196"/>
      <c r="T76" s="325">
        <v>2</v>
      </c>
      <c r="U76" s="348"/>
      <c r="V76" s="196"/>
      <c r="W76" s="197"/>
      <c r="X76" s="197"/>
      <c r="Y76" s="196"/>
      <c r="Z76" s="258"/>
      <c r="AA76" s="258"/>
      <c r="AB76" s="196">
        <v>5</v>
      </c>
      <c r="AC76" s="196"/>
      <c r="AD76" s="196">
        <v>40</v>
      </c>
      <c r="AE76" s="196"/>
      <c r="AF76" s="196"/>
      <c r="AG76" s="196"/>
      <c r="AH76" s="584"/>
    </row>
    <row r="77" spans="1:34" ht="12.75">
      <c r="A77" s="589">
        <v>55</v>
      </c>
      <c r="B77" s="298" t="s">
        <v>527</v>
      </c>
      <c r="C77" s="256"/>
      <c r="D77" s="241" t="s">
        <v>306</v>
      </c>
      <c r="E77" s="256">
        <v>1</v>
      </c>
      <c r="F77" s="242"/>
      <c r="G77" s="243">
        <f t="shared" si="5"/>
        <v>2</v>
      </c>
      <c r="H77" s="244">
        <f t="shared" si="6"/>
        <v>0</v>
      </c>
      <c r="I77" s="240"/>
      <c r="J77" s="240"/>
      <c r="K77" s="245"/>
      <c r="L77" s="244">
        <f t="shared" si="7"/>
        <v>0</v>
      </c>
      <c r="M77" s="240"/>
      <c r="N77" s="185"/>
      <c r="O77" s="314"/>
      <c r="P77" s="189"/>
      <c r="Q77" s="316">
        <f t="shared" si="8"/>
        <v>0</v>
      </c>
      <c r="R77" s="325"/>
      <c r="S77" s="189"/>
      <c r="T77" s="325">
        <v>2</v>
      </c>
      <c r="U77" s="348"/>
      <c r="V77" s="189">
        <v>2</v>
      </c>
      <c r="W77" s="185"/>
      <c r="X77" s="185"/>
      <c r="Y77" s="189"/>
      <c r="Z77" s="190"/>
      <c r="AA77" s="190"/>
      <c r="AB77" s="189">
        <v>5</v>
      </c>
      <c r="AC77" s="189"/>
      <c r="AD77" s="189">
        <v>30</v>
      </c>
      <c r="AE77" s="189"/>
      <c r="AF77" s="189"/>
      <c r="AG77" s="189"/>
      <c r="AH77" s="327"/>
    </row>
    <row r="78" spans="1:34" ht="12.75">
      <c r="A78" s="589">
        <v>56</v>
      </c>
      <c r="B78" s="298" t="s">
        <v>528</v>
      </c>
      <c r="C78" s="240"/>
      <c r="D78" s="241" t="s">
        <v>306</v>
      </c>
      <c r="E78" s="240">
        <v>1</v>
      </c>
      <c r="F78" s="242"/>
      <c r="G78" s="243">
        <f t="shared" si="5"/>
        <v>10</v>
      </c>
      <c r="H78" s="244">
        <f t="shared" si="6"/>
        <v>7</v>
      </c>
      <c r="I78" s="240"/>
      <c r="J78" s="240">
        <v>5</v>
      </c>
      <c r="K78" s="245">
        <v>2</v>
      </c>
      <c r="L78" s="244">
        <f t="shared" si="7"/>
        <v>0</v>
      </c>
      <c r="M78" s="240"/>
      <c r="N78" s="185"/>
      <c r="O78" s="314"/>
      <c r="P78" s="189"/>
      <c r="Q78" s="316">
        <f t="shared" si="8"/>
        <v>3</v>
      </c>
      <c r="R78" s="325"/>
      <c r="S78" s="189">
        <v>3</v>
      </c>
      <c r="T78" s="325"/>
      <c r="U78" s="348">
        <v>6</v>
      </c>
      <c r="V78" s="189">
        <v>10</v>
      </c>
      <c r="W78" s="185"/>
      <c r="X78" s="185">
        <v>2</v>
      </c>
      <c r="Y78" s="189"/>
      <c r="Z78" s="190"/>
      <c r="AA78" s="190"/>
      <c r="AB78" s="189">
        <v>15</v>
      </c>
      <c r="AC78" s="189"/>
      <c r="AD78" s="189">
        <v>50</v>
      </c>
      <c r="AE78" s="189"/>
      <c r="AF78" s="189">
        <v>1</v>
      </c>
      <c r="AG78" s="189"/>
      <c r="AH78" s="327"/>
    </row>
    <row r="79" spans="1:34" ht="12.75">
      <c r="A79" s="589">
        <v>57</v>
      </c>
      <c r="B79" s="298" t="s">
        <v>529</v>
      </c>
      <c r="C79" s="240"/>
      <c r="D79" s="241" t="s">
        <v>306</v>
      </c>
      <c r="E79" s="240">
        <v>1</v>
      </c>
      <c r="F79" s="242"/>
      <c r="G79" s="243">
        <f t="shared" si="5"/>
        <v>7</v>
      </c>
      <c r="H79" s="244">
        <f t="shared" si="6"/>
        <v>4</v>
      </c>
      <c r="I79" s="240"/>
      <c r="J79" s="240">
        <v>2</v>
      </c>
      <c r="K79" s="245">
        <v>2</v>
      </c>
      <c r="L79" s="244">
        <f t="shared" si="7"/>
        <v>0</v>
      </c>
      <c r="M79" s="240"/>
      <c r="N79" s="185"/>
      <c r="O79" s="314"/>
      <c r="P79" s="189"/>
      <c r="Q79" s="316">
        <f t="shared" si="8"/>
        <v>3</v>
      </c>
      <c r="R79" s="325"/>
      <c r="S79" s="189">
        <v>3</v>
      </c>
      <c r="T79" s="325"/>
      <c r="U79" s="348">
        <v>8</v>
      </c>
      <c r="V79" s="189">
        <v>2</v>
      </c>
      <c r="W79" s="185"/>
      <c r="X79" s="185"/>
      <c r="Y79" s="189"/>
      <c r="Z79" s="190"/>
      <c r="AA79" s="190"/>
      <c r="AB79" s="189">
        <v>5</v>
      </c>
      <c r="AC79" s="189"/>
      <c r="AD79" s="189"/>
      <c r="AE79" s="189"/>
      <c r="AF79" s="189"/>
      <c r="AG79" s="189"/>
      <c r="AH79" s="327">
        <v>5</v>
      </c>
    </row>
    <row r="80" spans="1:34" ht="12.75">
      <c r="A80" s="589">
        <v>58</v>
      </c>
      <c r="B80" s="298" t="s">
        <v>530</v>
      </c>
      <c r="C80" s="240"/>
      <c r="D80" s="241" t="s">
        <v>306</v>
      </c>
      <c r="E80" s="240">
        <v>1</v>
      </c>
      <c r="F80" s="242"/>
      <c r="G80" s="243">
        <f t="shared" si="5"/>
        <v>3</v>
      </c>
      <c r="H80" s="244">
        <f t="shared" si="6"/>
        <v>3</v>
      </c>
      <c r="I80" s="240"/>
      <c r="J80" s="240">
        <v>3</v>
      </c>
      <c r="K80" s="245"/>
      <c r="L80" s="244">
        <f t="shared" si="7"/>
        <v>0</v>
      </c>
      <c r="M80" s="240"/>
      <c r="N80" s="185"/>
      <c r="O80" s="314"/>
      <c r="P80" s="189"/>
      <c r="Q80" s="316">
        <f t="shared" si="8"/>
        <v>0</v>
      </c>
      <c r="R80" s="325"/>
      <c r="S80" s="189"/>
      <c r="T80" s="325"/>
      <c r="U80" s="348">
        <v>8</v>
      </c>
      <c r="V80" s="189">
        <v>2</v>
      </c>
      <c r="W80" s="185"/>
      <c r="X80" s="185">
        <v>2</v>
      </c>
      <c r="Y80" s="189"/>
      <c r="Z80" s="190"/>
      <c r="AA80" s="190"/>
      <c r="AB80" s="189">
        <v>10</v>
      </c>
      <c r="AC80" s="189"/>
      <c r="AD80" s="189"/>
      <c r="AE80" s="189"/>
      <c r="AF80" s="189"/>
      <c r="AG80" s="189"/>
      <c r="AH80" s="327"/>
    </row>
    <row r="81" spans="1:34" ht="12.75">
      <c r="A81" s="589">
        <v>59</v>
      </c>
      <c r="B81" s="298" t="s">
        <v>531</v>
      </c>
      <c r="C81" s="240"/>
      <c r="D81" s="241" t="s">
        <v>306</v>
      </c>
      <c r="E81" s="240">
        <v>1</v>
      </c>
      <c r="F81" s="242"/>
      <c r="G81" s="243">
        <f t="shared" si="5"/>
        <v>8</v>
      </c>
      <c r="H81" s="244">
        <f t="shared" si="6"/>
        <v>3</v>
      </c>
      <c r="I81" s="240"/>
      <c r="J81" s="240">
        <v>3</v>
      </c>
      <c r="K81" s="245"/>
      <c r="L81" s="244">
        <f t="shared" si="7"/>
        <v>0</v>
      </c>
      <c r="M81" s="240"/>
      <c r="N81" s="185"/>
      <c r="O81" s="314"/>
      <c r="P81" s="189"/>
      <c r="Q81" s="316">
        <f t="shared" si="8"/>
        <v>0</v>
      </c>
      <c r="R81" s="325"/>
      <c r="S81" s="189"/>
      <c r="T81" s="325">
        <v>5</v>
      </c>
      <c r="U81" s="348">
        <v>8</v>
      </c>
      <c r="V81" s="189">
        <v>4</v>
      </c>
      <c r="W81" s="185"/>
      <c r="X81" s="185"/>
      <c r="Y81" s="189"/>
      <c r="Z81" s="190"/>
      <c r="AA81" s="190"/>
      <c r="AB81" s="189">
        <v>10</v>
      </c>
      <c r="AC81" s="189"/>
      <c r="AD81" s="189">
        <v>70</v>
      </c>
      <c r="AE81" s="189"/>
      <c r="AF81" s="189"/>
      <c r="AG81" s="189"/>
      <c r="AH81" s="327"/>
    </row>
    <row r="82" spans="1:34" ht="12.75">
      <c r="A82" s="589">
        <v>60</v>
      </c>
      <c r="B82" s="298" t="s">
        <v>532</v>
      </c>
      <c r="C82" s="240"/>
      <c r="D82" s="241" t="s">
        <v>306</v>
      </c>
      <c r="E82" s="240">
        <v>1</v>
      </c>
      <c r="F82" s="242"/>
      <c r="G82" s="243">
        <f t="shared" si="5"/>
        <v>8</v>
      </c>
      <c r="H82" s="244">
        <f t="shared" si="6"/>
        <v>3</v>
      </c>
      <c r="I82" s="240"/>
      <c r="J82" s="240">
        <v>3</v>
      </c>
      <c r="K82" s="245"/>
      <c r="L82" s="244">
        <f t="shared" si="7"/>
        <v>0</v>
      </c>
      <c r="M82" s="240"/>
      <c r="N82" s="185"/>
      <c r="O82" s="314"/>
      <c r="P82" s="189"/>
      <c r="Q82" s="316">
        <f t="shared" si="8"/>
        <v>5</v>
      </c>
      <c r="R82" s="325"/>
      <c r="S82" s="189">
        <v>5</v>
      </c>
      <c r="T82" s="325"/>
      <c r="U82" s="348">
        <v>8</v>
      </c>
      <c r="V82" s="189">
        <v>5</v>
      </c>
      <c r="W82" s="185"/>
      <c r="X82" s="185">
        <v>2</v>
      </c>
      <c r="Y82" s="189"/>
      <c r="Z82" s="190"/>
      <c r="AA82" s="190"/>
      <c r="AB82" s="189">
        <v>10</v>
      </c>
      <c r="AC82" s="189"/>
      <c r="AD82" s="189"/>
      <c r="AE82" s="189"/>
      <c r="AF82" s="189"/>
      <c r="AG82" s="189"/>
      <c r="AH82" s="327"/>
    </row>
    <row r="83" spans="1:34" ht="12.75">
      <c r="A83" s="589">
        <v>61</v>
      </c>
      <c r="B83" s="298" t="s">
        <v>533</v>
      </c>
      <c r="C83" s="240"/>
      <c r="D83" s="241" t="s">
        <v>306</v>
      </c>
      <c r="E83" s="240">
        <v>1</v>
      </c>
      <c r="F83" s="242"/>
      <c r="G83" s="243">
        <f t="shared" si="5"/>
        <v>7</v>
      </c>
      <c r="H83" s="244">
        <f t="shared" si="6"/>
        <v>0</v>
      </c>
      <c r="I83" s="240"/>
      <c r="J83" s="240"/>
      <c r="K83" s="245"/>
      <c r="L83" s="244">
        <f t="shared" si="7"/>
        <v>0</v>
      </c>
      <c r="M83" s="240"/>
      <c r="N83" s="185"/>
      <c r="O83" s="314"/>
      <c r="P83" s="189"/>
      <c r="Q83" s="316">
        <f t="shared" si="8"/>
        <v>5</v>
      </c>
      <c r="R83" s="325"/>
      <c r="S83" s="189">
        <v>5</v>
      </c>
      <c r="T83" s="325">
        <v>2</v>
      </c>
      <c r="U83" s="348">
        <v>8</v>
      </c>
      <c r="V83" s="189">
        <v>2</v>
      </c>
      <c r="W83" s="185"/>
      <c r="X83" s="185">
        <v>2</v>
      </c>
      <c r="Y83" s="189"/>
      <c r="Z83" s="190"/>
      <c r="AA83" s="190"/>
      <c r="AB83" s="189">
        <v>10</v>
      </c>
      <c r="AC83" s="189"/>
      <c r="AD83" s="189"/>
      <c r="AE83" s="189"/>
      <c r="AF83" s="189"/>
      <c r="AG83" s="189"/>
      <c r="AH83" s="327"/>
    </row>
    <row r="84" spans="1:34" ht="12.75">
      <c r="A84" s="589">
        <v>62</v>
      </c>
      <c r="B84" s="298" t="s">
        <v>534</v>
      </c>
      <c r="C84" s="240"/>
      <c r="D84" s="241" t="s">
        <v>306</v>
      </c>
      <c r="E84" s="240">
        <v>1</v>
      </c>
      <c r="F84" s="242"/>
      <c r="G84" s="243">
        <f t="shared" si="5"/>
        <v>8</v>
      </c>
      <c r="H84" s="244">
        <f t="shared" si="6"/>
        <v>0</v>
      </c>
      <c r="I84" s="240"/>
      <c r="J84" s="240"/>
      <c r="K84" s="245"/>
      <c r="L84" s="244">
        <f t="shared" si="7"/>
        <v>0</v>
      </c>
      <c r="M84" s="240"/>
      <c r="N84" s="185"/>
      <c r="O84" s="314"/>
      <c r="P84" s="189"/>
      <c r="Q84" s="316">
        <f t="shared" si="8"/>
        <v>5</v>
      </c>
      <c r="R84" s="325"/>
      <c r="S84" s="189">
        <v>5</v>
      </c>
      <c r="T84" s="325">
        <v>3</v>
      </c>
      <c r="U84" s="348">
        <v>8</v>
      </c>
      <c r="V84" s="189">
        <v>2</v>
      </c>
      <c r="W84" s="185"/>
      <c r="X84" s="185"/>
      <c r="Y84" s="189"/>
      <c r="Z84" s="190"/>
      <c r="AA84" s="190"/>
      <c r="AB84" s="189">
        <v>10</v>
      </c>
      <c r="AC84" s="189"/>
      <c r="AD84" s="189">
        <v>20</v>
      </c>
      <c r="AE84" s="189"/>
      <c r="AF84" s="189">
        <v>1</v>
      </c>
      <c r="AG84" s="189"/>
      <c r="AH84" s="327"/>
    </row>
    <row r="85" spans="1:34" ht="12.75">
      <c r="A85" s="589">
        <v>63</v>
      </c>
      <c r="B85" s="298" t="s">
        <v>535</v>
      </c>
      <c r="C85" s="240"/>
      <c r="D85" s="241" t="s">
        <v>306</v>
      </c>
      <c r="E85" s="240">
        <v>1</v>
      </c>
      <c r="F85" s="242"/>
      <c r="G85" s="243">
        <f t="shared" si="5"/>
        <v>2</v>
      </c>
      <c r="H85" s="244">
        <f t="shared" si="6"/>
        <v>0</v>
      </c>
      <c r="I85" s="240"/>
      <c r="J85" s="240"/>
      <c r="K85" s="245"/>
      <c r="L85" s="244">
        <f t="shared" si="7"/>
        <v>0</v>
      </c>
      <c r="M85" s="240"/>
      <c r="N85" s="185"/>
      <c r="O85" s="314"/>
      <c r="P85" s="189"/>
      <c r="Q85" s="316">
        <f t="shared" si="8"/>
        <v>0</v>
      </c>
      <c r="R85" s="325"/>
      <c r="S85" s="189"/>
      <c r="T85" s="325">
        <v>2</v>
      </c>
      <c r="U85" s="348">
        <v>8</v>
      </c>
      <c r="V85" s="189">
        <v>5</v>
      </c>
      <c r="W85" s="185"/>
      <c r="X85" s="185"/>
      <c r="Y85" s="189"/>
      <c r="Z85" s="190"/>
      <c r="AA85" s="190"/>
      <c r="AB85" s="189">
        <v>10</v>
      </c>
      <c r="AC85" s="189"/>
      <c r="AD85" s="189">
        <v>50</v>
      </c>
      <c r="AE85" s="189"/>
      <c r="AF85" s="189"/>
      <c r="AG85" s="189"/>
      <c r="AH85" s="327"/>
    </row>
    <row r="86" spans="1:34" ht="12.75">
      <c r="A86" s="589">
        <v>64</v>
      </c>
      <c r="B86" s="298" t="s">
        <v>536</v>
      </c>
      <c r="C86" s="240"/>
      <c r="D86" s="241" t="s">
        <v>306</v>
      </c>
      <c r="E86" s="240">
        <v>1</v>
      </c>
      <c r="F86" s="242"/>
      <c r="G86" s="243">
        <f t="shared" si="5"/>
        <v>0</v>
      </c>
      <c r="H86" s="244">
        <f t="shared" si="6"/>
        <v>0</v>
      </c>
      <c r="I86" s="240"/>
      <c r="J86" s="240"/>
      <c r="K86" s="245"/>
      <c r="L86" s="244">
        <f t="shared" si="7"/>
        <v>0</v>
      </c>
      <c r="M86" s="240"/>
      <c r="N86" s="185"/>
      <c r="O86" s="314"/>
      <c r="P86" s="189"/>
      <c r="Q86" s="316">
        <f t="shared" si="8"/>
        <v>0</v>
      </c>
      <c r="R86" s="325"/>
      <c r="S86" s="189"/>
      <c r="T86" s="325"/>
      <c r="U86" s="348"/>
      <c r="V86" s="189"/>
      <c r="W86" s="185"/>
      <c r="X86" s="185"/>
      <c r="Y86" s="189"/>
      <c r="Z86" s="190"/>
      <c r="AA86" s="190"/>
      <c r="AB86" s="189">
        <v>11</v>
      </c>
      <c r="AC86" s="189"/>
      <c r="AD86" s="189"/>
      <c r="AE86" s="189"/>
      <c r="AF86" s="189"/>
      <c r="AG86" s="189"/>
      <c r="AH86" s="327"/>
    </row>
    <row r="87" spans="1:34" ht="12.75">
      <c r="A87" s="589">
        <v>65</v>
      </c>
      <c r="B87" s="298" t="s">
        <v>537</v>
      </c>
      <c r="C87" s="240"/>
      <c r="D87" s="241" t="s">
        <v>306</v>
      </c>
      <c r="E87" s="240">
        <v>1</v>
      </c>
      <c r="F87" s="242"/>
      <c r="G87" s="243">
        <f t="shared" si="5"/>
        <v>2</v>
      </c>
      <c r="H87" s="244">
        <f t="shared" si="6"/>
        <v>2</v>
      </c>
      <c r="I87" s="240"/>
      <c r="J87" s="240">
        <v>2</v>
      </c>
      <c r="K87" s="245"/>
      <c r="L87" s="244">
        <f t="shared" si="7"/>
        <v>0</v>
      </c>
      <c r="M87" s="240"/>
      <c r="N87" s="185"/>
      <c r="O87" s="314"/>
      <c r="P87" s="189"/>
      <c r="Q87" s="316">
        <f t="shared" si="8"/>
        <v>0</v>
      </c>
      <c r="R87" s="325"/>
      <c r="S87" s="189"/>
      <c r="T87" s="325"/>
      <c r="U87" s="348">
        <v>8</v>
      </c>
      <c r="V87" s="189">
        <v>2</v>
      </c>
      <c r="W87" s="185"/>
      <c r="X87" s="185"/>
      <c r="Y87" s="189"/>
      <c r="Z87" s="190"/>
      <c r="AA87" s="190"/>
      <c r="AB87" s="189">
        <v>15</v>
      </c>
      <c r="AC87" s="189"/>
      <c r="AD87" s="189">
        <v>60</v>
      </c>
      <c r="AE87" s="189"/>
      <c r="AF87" s="189"/>
      <c r="AG87" s="189"/>
      <c r="AH87" s="327"/>
    </row>
    <row r="88" spans="1:34" ht="12.75">
      <c r="A88" s="589">
        <v>66</v>
      </c>
      <c r="B88" s="298" t="s">
        <v>538</v>
      </c>
      <c r="C88" s="240"/>
      <c r="D88" s="241" t="s">
        <v>306</v>
      </c>
      <c r="E88" s="240">
        <v>5</v>
      </c>
      <c r="F88" s="242"/>
      <c r="G88" s="243">
        <f t="shared" si="5"/>
        <v>34</v>
      </c>
      <c r="H88" s="244">
        <f t="shared" si="6"/>
        <v>2</v>
      </c>
      <c r="I88" s="240">
        <v>2</v>
      </c>
      <c r="J88" s="240"/>
      <c r="K88" s="245"/>
      <c r="L88" s="244">
        <f t="shared" si="7"/>
        <v>20</v>
      </c>
      <c r="M88" s="240">
        <v>5</v>
      </c>
      <c r="N88" s="185"/>
      <c r="O88" s="314">
        <v>5</v>
      </c>
      <c r="P88" s="189">
        <v>10</v>
      </c>
      <c r="Q88" s="316">
        <f t="shared" si="8"/>
        <v>10</v>
      </c>
      <c r="R88" s="325">
        <v>5</v>
      </c>
      <c r="S88" s="189">
        <v>5</v>
      </c>
      <c r="T88" s="325">
        <v>2</v>
      </c>
      <c r="U88" s="348">
        <v>16</v>
      </c>
      <c r="V88" s="189">
        <v>2</v>
      </c>
      <c r="W88" s="185"/>
      <c r="X88" s="185"/>
      <c r="Y88" s="189"/>
      <c r="Z88" s="190"/>
      <c r="AA88" s="190"/>
      <c r="AB88" s="189">
        <v>20</v>
      </c>
      <c r="AC88" s="189"/>
      <c r="AD88" s="189">
        <v>60</v>
      </c>
      <c r="AE88" s="189"/>
      <c r="AF88" s="189"/>
      <c r="AG88" s="189"/>
      <c r="AH88" s="327"/>
    </row>
    <row r="89" spans="1:34" ht="12.75">
      <c r="A89" s="589">
        <v>67</v>
      </c>
      <c r="B89" s="298" t="s">
        <v>539</v>
      </c>
      <c r="C89" s="240"/>
      <c r="D89" s="241" t="s">
        <v>306</v>
      </c>
      <c r="E89" s="240">
        <v>1</v>
      </c>
      <c r="F89" s="242"/>
      <c r="G89" s="243">
        <f t="shared" si="5"/>
        <v>2</v>
      </c>
      <c r="H89" s="244">
        <f t="shared" si="6"/>
        <v>1</v>
      </c>
      <c r="I89" s="240">
        <v>1</v>
      </c>
      <c r="J89" s="240"/>
      <c r="K89" s="245"/>
      <c r="L89" s="244">
        <f t="shared" si="7"/>
        <v>0</v>
      </c>
      <c r="M89" s="240"/>
      <c r="N89" s="185"/>
      <c r="O89" s="314"/>
      <c r="P89" s="189"/>
      <c r="Q89" s="316">
        <f t="shared" si="8"/>
        <v>1</v>
      </c>
      <c r="R89" s="325"/>
      <c r="S89" s="189">
        <v>1</v>
      </c>
      <c r="T89" s="325"/>
      <c r="U89" s="348">
        <v>1</v>
      </c>
      <c r="V89" s="189">
        <v>1</v>
      </c>
      <c r="W89" s="185"/>
      <c r="X89" s="185"/>
      <c r="Y89" s="189"/>
      <c r="Z89" s="190"/>
      <c r="AA89" s="190"/>
      <c r="AB89" s="189">
        <v>2</v>
      </c>
      <c r="AC89" s="189"/>
      <c r="AD89" s="189"/>
      <c r="AE89" s="189"/>
      <c r="AF89" s="189"/>
      <c r="AG89" s="189"/>
      <c r="AH89" s="327"/>
    </row>
    <row r="90" spans="1:34" ht="12.75">
      <c r="A90" s="589">
        <v>68</v>
      </c>
      <c r="B90" s="298" t="s">
        <v>592</v>
      </c>
      <c r="C90" s="240"/>
      <c r="D90" s="241" t="s">
        <v>306</v>
      </c>
      <c r="E90" s="240">
        <v>2</v>
      </c>
      <c r="F90" s="242"/>
      <c r="G90" s="243">
        <f t="shared" si="5"/>
        <v>5</v>
      </c>
      <c r="H90" s="244">
        <f t="shared" si="6"/>
        <v>5</v>
      </c>
      <c r="I90" s="240"/>
      <c r="J90" s="240"/>
      <c r="K90" s="245">
        <v>5</v>
      </c>
      <c r="L90" s="244">
        <f t="shared" si="7"/>
        <v>0</v>
      </c>
      <c r="M90" s="240"/>
      <c r="N90" s="185"/>
      <c r="O90" s="314"/>
      <c r="P90" s="189"/>
      <c r="Q90" s="316">
        <f t="shared" si="8"/>
        <v>0</v>
      </c>
      <c r="R90" s="325"/>
      <c r="S90" s="189"/>
      <c r="T90" s="325"/>
      <c r="U90" s="348"/>
      <c r="V90" s="189"/>
      <c r="W90" s="185"/>
      <c r="X90" s="185"/>
      <c r="Y90" s="189"/>
      <c r="Z90" s="190"/>
      <c r="AA90" s="190"/>
      <c r="AB90" s="189">
        <v>30</v>
      </c>
      <c r="AC90" s="189"/>
      <c r="AD90" s="189">
        <v>60</v>
      </c>
      <c r="AE90" s="189"/>
      <c r="AF90" s="189"/>
      <c r="AG90" s="189"/>
      <c r="AH90" s="327"/>
    </row>
    <row r="91" spans="1:34" ht="12.75">
      <c r="A91" s="589">
        <v>69</v>
      </c>
      <c r="B91" s="298" t="s">
        <v>540</v>
      </c>
      <c r="C91" s="240"/>
      <c r="D91" s="241" t="s">
        <v>306</v>
      </c>
      <c r="E91" s="240">
        <v>5</v>
      </c>
      <c r="F91" s="242"/>
      <c r="G91" s="243">
        <f t="shared" si="5"/>
        <v>25</v>
      </c>
      <c r="H91" s="244">
        <f t="shared" si="6"/>
        <v>0</v>
      </c>
      <c r="I91" s="240"/>
      <c r="J91" s="240"/>
      <c r="K91" s="245"/>
      <c r="L91" s="244">
        <f t="shared" si="7"/>
        <v>15</v>
      </c>
      <c r="M91" s="240"/>
      <c r="N91" s="185"/>
      <c r="O91" s="314">
        <v>5</v>
      </c>
      <c r="P91" s="189">
        <v>10</v>
      </c>
      <c r="Q91" s="316">
        <f t="shared" si="8"/>
        <v>10</v>
      </c>
      <c r="R91" s="325">
        <v>5</v>
      </c>
      <c r="S91" s="189">
        <v>5</v>
      </c>
      <c r="T91" s="325"/>
      <c r="U91" s="348">
        <v>6</v>
      </c>
      <c r="V91" s="189">
        <v>2</v>
      </c>
      <c r="W91" s="185"/>
      <c r="X91" s="185">
        <v>5</v>
      </c>
      <c r="Y91" s="189">
        <v>1</v>
      </c>
      <c r="Z91" s="190"/>
      <c r="AA91" s="190"/>
      <c r="AB91" s="189">
        <v>5</v>
      </c>
      <c r="AC91" s="189"/>
      <c r="AD91" s="189">
        <v>20</v>
      </c>
      <c r="AE91" s="189"/>
      <c r="AF91" s="189"/>
      <c r="AG91" s="189"/>
      <c r="AH91" s="327"/>
    </row>
    <row r="92" spans="1:34" ht="12.75">
      <c r="A92" s="589">
        <v>70</v>
      </c>
      <c r="B92" s="298" t="s">
        <v>541</v>
      </c>
      <c r="C92" s="240"/>
      <c r="D92" s="241" t="s">
        <v>306</v>
      </c>
      <c r="E92" s="240">
        <v>5</v>
      </c>
      <c r="F92" s="242"/>
      <c r="G92" s="243">
        <f t="shared" si="5"/>
        <v>45</v>
      </c>
      <c r="H92" s="244">
        <f t="shared" si="6"/>
        <v>0</v>
      </c>
      <c r="I92" s="240"/>
      <c r="J92" s="240"/>
      <c r="K92" s="245"/>
      <c r="L92" s="244">
        <f t="shared" si="7"/>
        <v>35</v>
      </c>
      <c r="M92" s="240">
        <v>10</v>
      </c>
      <c r="N92" s="185">
        <v>5</v>
      </c>
      <c r="O92" s="314"/>
      <c r="P92" s="189">
        <v>20</v>
      </c>
      <c r="Q92" s="316">
        <f t="shared" si="8"/>
        <v>10</v>
      </c>
      <c r="R92" s="325">
        <v>5</v>
      </c>
      <c r="S92" s="189">
        <v>5</v>
      </c>
      <c r="T92" s="325"/>
      <c r="U92" s="347">
        <v>10</v>
      </c>
      <c r="V92" s="189">
        <v>2</v>
      </c>
      <c r="W92" s="185"/>
      <c r="X92" s="185">
        <v>5</v>
      </c>
      <c r="Y92" s="189">
        <v>1</v>
      </c>
      <c r="Z92" s="190"/>
      <c r="AA92" s="190"/>
      <c r="AB92" s="189">
        <v>7</v>
      </c>
      <c r="AC92" s="189"/>
      <c r="AD92" s="189"/>
      <c r="AE92" s="189"/>
      <c r="AF92" s="189"/>
      <c r="AG92" s="189"/>
      <c r="AH92" s="327"/>
    </row>
    <row r="93" spans="1:34" ht="12.75">
      <c r="A93" s="589">
        <v>71</v>
      </c>
      <c r="B93" s="298" t="s">
        <v>542</v>
      </c>
      <c r="C93" s="240"/>
      <c r="D93" s="241" t="s">
        <v>306</v>
      </c>
      <c r="E93" s="240">
        <v>1</v>
      </c>
      <c r="F93" s="242"/>
      <c r="G93" s="243">
        <f t="shared" si="5"/>
        <v>5</v>
      </c>
      <c r="H93" s="244">
        <f t="shared" si="6"/>
        <v>0</v>
      </c>
      <c r="I93" s="240"/>
      <c r="J93" s="240"/>
      <c r="K93" s="245"/>
      <c r="L93" s="244">
        <f t="shared" si="7"/>
        <v>0</v>
      </c>
      <c r="M93" s="240"/>
      <c r="N93" s="185"/>
      <c r="O93" s="314"/>
      <c r="P93" s="189"/>
      <c r="Q93" s="316">
        <f t="shared" si="8"/>
        <v>5</v>
      </c>
      <c r="R93" s="325"/>
      <c r="S93" s="189">
        <v>5</v>
      </c>
      <c r="T93" s="325"/>
      <c r="U93" s="347">
        <v>6</v>
      </c>
      <c r="V93" s="189">
        <v>2</v>
      </c>
      <c r="W93" s="185"/>
      <c r="X93" s="185"/>
      <c r="Y93" s="189"/>
      <c r="Z93" s="190"/>
      <c r="AA93" s="190"/>
      <c r="AB93" s="189">
        <v>3</v>
      </c>
      <c r="AC93" s="189"/>
      <c r="AD93" s="189">
        <v>20</v>
      </c>
      <c r="AE93" s="189"/>
      <c r="AF93" s="189"/>
      <c r="AG93" s="189"/>
      <c r="AH93" s="327">
        <v>3</v>
      </c>
    </row>
    <row r="94" spans="1:34" ht="12.75">
      <c r="A94" s="589">
        <v>72</v>
      </c>
      <c r="B94" s="298" t="s">
        <v>543</v>
      </c>
      <c r="C94" s="240"/>
      <c r="D94" s="241" t="s">
        <v>306</v>
      </c>
      <c r="E94" s="240">
        <v>1</v>
      </c>
      <c r="F94" s="242"/>
      <c r="G94" s="243">
        <f t="shared" si="5"/>
        <v>6</v>
      </c>
      <c r="H94" s="244">
        <f t="shared" si="6"/>
        <v>4</v>
      </c>
      <c r="I94" s="240"/>
      <c r="J94" s="240">
        <v>4</v>
      </c>
      <c r="K94" s="245"/>
      <c r="L94" s="244">
        <f t="shared" si="7"/>
        <v>0</v>
      </c>
      <c r="M94" s="240"/>
      <c r="N94" s="185"/>
      <c r="O94" s="314"/>
      <c r="P94" s="189"/>
      <c r="Q94" s="340">
        <f>R94+S94</f>
        <v>2</v>
      </c>
      <c r="R94" s="325">
        <v>2</v>
      </c>
      <c r="S94" s="189"/>
      <c r="T94" s="325"/>
      <c r="U94" s="349">
        <v>10</v>
      </c>
      <c r="V94" s="189"/>
      <c r="W94" s="185"/>
      <c r="X94" s="185"/>
      <c r="Y94" s="189"/>
      <c r="Z94" s="190"/>
      <c r="AA94" s="190"/>
      <c r="AB94" s="189">
        <v>3</v>
      </c>
      <c r="AC94" s="189"/>
      <c r="AD94" s="189">
        <v>20</v>
      </c>
      <c r="AE94" s="189"/>
      <c r="AF94" s="189"/>
      <c r="AG94" s="189"/>
      <c r="AH94" s="327">
        <v>3</v>
      </c>
    </row>
    <row r="95" spans="1:34" ht="12.75">
      <c r="A95" s="589">
        <v>73</v>
      </c>
      <c r="B95" s="298" t="s">
        <v>544</v>
      </c>
      <c r="C95" s="240"/>
      <c r="D95" s="241" t="s">
        <v>306</v>
      </c>
      <c r="E95" s="240">
        <v>1</v>
      </c>
      <c r="F95" s="242"/>
      <c r="G95" s="243">
        <f t="shared" si="5"/>
        <v>2</v>
      </c>
      <c r="H95" s="244">
        <f t="shared" si="6"/>
        <v>0</v>
      </c>
      <c r="I95" s="240"/>
      <c r="J95" s="240"/>
      <c r="K95" s="245"/>
      <c r="L95" s="244">
        <f t="shared" si="7"/>
        <v>0</v>
      </c>
      <c r="M95" s="240"/>
      <c r="N95" s="185"/>
      <c r="O95" s="314"/>
      <c r="P95" s="189"/>
      <c r="Q95" s="316">
        <f t="shared" si="8"/>
        <v>2</v>
      </c>
      <c r="R95" s="325"/>
      <c r="S95" s="189">
        <v>2</v>
      </c>
      <c r="T95" s="325"/>
      <c r="U95" s="347">
        <v>10</v>
      </c>
      <c r="V95" s="189"/>
      <c r="W95" s="185"/>
      <c r="X95" s="185"/>
      <c r="Y95" s="189"/>
      <c r="Z95" s="190"/>
      <c r="AA95" s="190"/>
      <c r="AB95" s="189">
        <v>4</v>
      </c>
      <c r="AC95" s="189"/>
      <c r="AD95" s="189">
        <v>20</v>
      </c>
      <c r="AE95" s="189"/>
      <c r="AF95" s="189"/>
      <c r="AG95" s="189"/>
      <c r="AH95" s="327">
        <v>3</v>
      </c>
    </row>
    <row r="96" spans="1:34" ht="12.75">
      <c r="A96" s="589">
        <v>74</v>
      </c>
      <c r="B96" s="298" t="s">
        <v>545</v>
      </c>
      <c r="C96" s="240"/>
      <c r="D96" s="241" t="s">
        <v>306</v>
      </c>
      <c r="E96" s="240">
        <v>1</v>
      </c>
      <c r="F96" s="242"/>
      <c r="G96" s="243">
        <f t="shared" si="5"/>
        <v>0</v>
      </c>
      <c r="H96" s="244">
        <f t="shared" si="6"/>
        <v>0</v>
      </c>
      <c r="I96" s="240"/>
      <c r="J96" s="240"/>
      <c r="K96" s="245"/>
      <c r="L96" s="244">
        <f t="shared" si="7"/>
        <v>0</v>
      </c>
      <c r="M96" s="240"/>
      <c r="N96" s="185"/>
      <c r="O96" s="314"/>
      <c r="P96" s="189"/>
      <c r="Q96" s="316">
        <f t="shared" si="8"/>
        <v>0</v>
      </c>
      <c r="R96" s="325"/>
      <c r="S96" s="189"/>
      <c r="T96" s="325"/>
      <c r="U96" s="347">
        <v>7</v>
      </c>
      <c r="V96" s="189">
        <v>3</v>
      </c>
      <c r="W96" s="185">
        <v>3</v>
      </c>
      <c r="X96" s="185"/>
      <c r="Y96" s="189"/>
      <c r="Z96" s="190"/>
      <c r="AA96" s="190"/>
      <c r="AB96" s="189">
        <v>5</v>
      </c>
      <c r="AC96" s="189"/>
      <c r="AD96" s="189">
        <v>50</v>
      </c>
      <c r="AE96" s="189"/>
      <c r="AF96" s="189"/>
      <c r="AG96" s="189"/>
      <c r="AH96" s="327">
        <v>3</v>
      </c>
    </row>
    <row r="97" spans="1:34" ht="12.75">
      <c r="A97" s="589">
        <v>75</v>
      </c>
      <c r="B97" s="298" t="s">
        <v>546</v>
      </c>
      <c r="C97" s="240"/>
      <c r="D97" s="241" t="s">
        <v>306</v>
      </c>
      <c r="E97" s="240">
        <v>1</v>
      </c>
      <c r="F97" s="242"/>
      <c r="G97" s="243">
        <f t="shared" si="5"/>
        <v>4</v>
      </c>
      <c r="H97" s="244">
        <f t="shared" si="6"/>
        <v>0</v>
      </c>
      <c r="I97" s="240"/>
      <c r="J97" s="240"/>
      <c r="K97" s="245"/>
      <c r="L97" s="244">
        <f t="shared" si="7"/>
        <v>0</v>
      </c>
      <c r="M97" s="240"/>
      <c r="N97" s="185"/>
      <c r="O97" s="314"/>
      <c r="P97" s="189"/>
      <c r="Q97" s="316">
        <f t="shared" si="8"/>
        <v>4</v>
      </c>
      <c r="R97" s="325"/>
      <c r="S97" s="189">
        <v>4</v>
      </c>
      <c r="T97" s="325"/>
      <c r="U97" s="347">
        <v>8</v>
      </c>
      <c r="V97" s="189">
        <v>2</v>
      </c>
      <c r="W97" s="185"/>
      <c r="X97" s="185"/>
      <c r="Y97" s="189"/>
      <c r="Z97" s="190"/>
      <c r="AA97" s="190"/>
      <c r="AB97" s="189">
        <v>5</v>
      </c>
      <c r="AC97" s="189"/>
      <c r="AD97" s="189">
        <v>40</v>
      </c>
      <c r="AE97" s="189"/>
      <c r="AF97" s="189"/>
      <c r="AG97" s="189"/>
      <c r="AH97" s="327">
        <v>3</v>
      </c>
    </row>
    <row r="98" spans="1:34" ht="12.75">
      <c r="A98" s="589">
        <v>76</v>
      </c>
      <c r="B98" s="298" t="s">
        <v>547</v>
      </c>
      <c r="C98" s="240"/>
      <c r="D98" s="241" t="s">
        <v>306</v>
      </c>
      <c r="E98" s="240">
        <v>1</v>
      </c>
      <c r="F98" s="242"/>
      <c r="G98" s="243">
        <f t="shared" si="5"/>
        <v>4</v>
      </c>
      <c r="H98" s="244">
        <f t="shared" si="6"/>
        <v>2</v>
      </c>
      <c r="I98" s="240"/>
      <c r="J98" s="240">
        <v>2</v>
      </c>
      <c r="K98" s="245"/>
      <c r="L98" s="244">
        <f t="shared" si="7"/>
        <v>0</v>
      </c>
      <c r="M98" s="240"/>
      <c r="N98" s="185"/>
      <c r="O98" s="314"/>
      <c r="P98" s="189"/>
      <c r="Q98" s="316">
        <f t="shared" si="8"/>
        <v>2</v>
      </c>
      <c r="R98" s="325">
        <v>2</v>
      </c>
      <c r="S98" s="189"/>
      <c r="T98" s="325"/>
      <c r="U98" s="347">
        <v>15</v>
      </c>
      <c r="V98" s="189">
        <v>2</v>
      </c>
      <c r="W98" s="185">
        <v>3</v>
      </c>
      <c r="X98" s="185"/>
      <c r="Y98" s="189"/>
      <c r="Z98" s="190"/>
      <c r="AA98" s="190"/>
      <c r="AB98" s="189">
        <v>4</v>
      </c>
      <c r="AC98" s="189"/>
      <c r="AD98" s="189">
        <v>80</v>
      </c>
      <c r="AE98" s="189"/>
      <c r="AF98" s="189"/>
      <c r="AG98" s="189"/>
      <c r="AH98" s="327">
        <v>3</v>
      </c>
    </row>
    <row r="99" spans="1:34" ht="12.75">
      <c r="A99" s="589">
        <v>77</v>
      </c>
      <c r="B99" s="298" t="s">
        <v>548</v>
      </c>
      <c r="C99" s="240"/>
      <c r="D99" s="241" t="s">
        <v>306</v>
      </c>
      <c r="E99" s="240">
        <v>1</v>
      </c>
      <c r="F99" s="242"/>
      <c r="G99" s="243">
        <f t="shared" si="5"/>
        <v>5</v>
      </c>
      <c r="H99" s="244">
        <f t="shared" si="6"/>
        <v>0</v>
      </c>
      <c r="I99" s="240"/>
      <c r="J99" s="240"/>
      <c r="K99" s="245"/>
      <c r="L99" s="244">
        <f t="shared" si="7"/>
        <v>0</v>
      </c>
      <c r="M99" s="240"/>
      <c r="N99" s="185"/>
      <c r="O99" s="314"/>
      <c r="P99" s="189"/>
      <c r="Q99" s="340">
        <f>R99+S99</f>
        <v>3</v>
      </c>
      <c r="R99" s="325"/>
      <c r="S99" s="189">
        <v>3</v>
      </c>
      <c r="T99" s="325">
        <v>2</v>
      </c>
      <c r="U99" s="347">
        <v>10</v>
      </c>
      <c r="V99" s="189">
        <v>2</v>
      </c>
      <c r="W99" s="185"/>
      <c r="X99" s="185"/>
      <c r="Y99" s="189"/>
      <c r="Z99" s="190"/>
      <c r="AA99" s="190"/>
      <c r="AB99" s="189">
        <v>4</v>
      </c>
      <c r="AC99" s="189"/>
      <c r="AD99" s="189">
        <v>80</v>
      </c>
      <c r="AE99" s="189"/>
      <c r="AF99" s="189"/>
      <c r="AG99" s="189"/>
      <c r="AH99" s="327">
        <v>3</v>
      </c>
    </row>
    <row r="100" spans="1:34" ht="12.75">
      <c r="A100" s="589">
        <v>78</v>
      </c>
      <c r="B100" s="298" t="s">
        <v>568</v>
      </c>
      <c r="C100" s="240"/>
      <c r="D100" s="241" t="s">
        <v>306</v>
      </c>
      <c r="E100" s="240">
        <v>1</v>
      </c>
      <c r="F100" s="242"/>
      <c r="G100" s="243">
        <f>H100+L100+Q100+T100</f>
        <v>0</v>
      </c>
      <c r="H100" s="244">
        <f>I100+J100+K100</f>
        <v>0</v>
      </c>
      <c r="I100" s="240"/>
      <c r="J100" s="240"/>
      <c r="K100" s="245"/>
      <c r="L100" s="244">
        <f t="shared" si="7"/>
        <v>0</v>
      </c>
      <c r="M100" s="240"/>
      <c r="N100" s="185"/>
      <c r="O100" s="314"/>
      <c r="P100" s="189"/>
      <c r="Q100" s="340">
        <f>R100+S100</f>
        <v>0</v>
      </c>
      <c r="R100" s="325"/>
      <c r="S100" s="189"/>
      <c r="T100" s="325"/>
      <c r="U100" s="347">
        <v>6</v>
      </c>
      <c r="V100" s="189"/>
      <c r="W100" s="185"/>
      <c r="X100" s="185"/>
      <c r="Y100" s="189"/>
      <c r="Z100" s="190"/>
      <c r="AA100" s="190"/>
      <c r="AB100" s="189">
        <v>4</v>
      </c>
      <c r="AC100" s="189"/>
      <c r="AD100" s="189"/>
      <c r="AE100" s="189"/>
      <c r="AF100" s="189"/>
      <c r="AG100" s="189"/>
      <c r="AH100" s="327"/>
    </row>
    <row r="101" spans="1:34" ht="12.75">
      <c r="A101" s="589">
        <v>79</v>
      </c>
      <c r="B101" s="298" t="s">
        <v>349</v>
      </c>
      <c r="C101" s="240"/>
      <c r="D101" s="241" t="s">
        <v>306</v>
      </c>
      <c r="E101" s="240">
        <v>1</v>
      </c>
      <c r="F101" s="242"/>
      <c r="G101" s="243">
        <f>H101+L101+Q101+T101</f>
        <v>0</v>
      </c>
      <c r="H101" s="244">
        <f t="shared" si="6"/>
        <v>0</v>
      </c>
      <c r="I101" s="240"/>
      <c r="J101" s="240"/>
      <c r="K101" s="245"/>
      <c r="L101" s="244">
        <f t="shared" si="7"/>
        <v>0</v>
      </c>
      <c r="M101" s="240"/>
      <c r="N101" s="185"/>
      <c r="O101" s="314"/>
      <c r="P101" s="189"/>
      <c r="Q101" s="316">
        <f t="shared" si="8"/>
        <v>0</v>
      </c>
      <c r="R101" s="325"/>
      <c r="S101" s="189"/>
      <c r="T101" s="325"/>
      <c r="U101" s="347">
        <v>5</v>
      </c>
      <c r="V101" s="189"/>
      <c r="W101" s="185"/>
      <c r="X101" s="185"/>
      <c r="Y101" s="189"/>
      <c r="Z101" s="190"/>
      <c r="AA101" s="190"/>
      <c r="AB101" s="189">
        <v>5</v>
      </c>
      <c r="AC101" s="189"/>
      <c r="AD101" s="189"/>
      <c r="AE101" s="189"/>
      <c r="AF101" s="189"/>
      <c r="AG101" s="189"/>
      <c r="AH101" s="327"/>
    </row>
    <row r="102" spans="1:34" ht="12.75">
      <c r="A102" s="589">
        <v>80</v>
      </c>
      <c r="B102" s="298" t="s">
        <v>472</v>
      </c>
      <c r="C102" s="240"/>
      <c r="D102" s="241" t="s">
        <v>306</v>
      </c>
      <c r="E102" s="240">
        <v>4</v>
      </c>
      <c r="F102" s="242"/>
      <c r="G102" s="243">
        <f>H102+L102+Q102+T102</f>
        <v>42</v>
      </c>
      <c r="H102" s="244">
        <f>I102+J102+K102</f>
        <v>10</v>
      </c>
      <c r="I102" s="240"/>
      <c r="J102" s="240">
        <v>10</v>
      </c>
      <c r="K102" s="245"/>
      <c r="L102" s="244">
        <f t="shared" si="7"/>
        <v>27</v>
      </c>
      <c r="M102" s="240">
        <v>15</v>
      </c>
      <c r="N102" s="185">
        <v>7</v>
      </c>
      <c r="O102" s="314">
        <v>5</v>
      </c>
      <c r="P102" s="189"/>
      <c r="Q102" s="316">
        <f>R102+S102</f>
        <v>5</v>
      </c>
      <c r="R102" s="325">
        <v>5</v>
      </c>
      <c r="S102" s="189"/>
      <c r="T102" s="325"/>
      <c r="U102" s="347">
        <v>10</v>
      </c>
      <c r="V102" s="189">
        <v>2</v>
      </c>
      <c r="W102" s="185"/>
      <c r="X102" s="185">
        <v>5</v>
      </c>
      <c r="Y102" s="189"/>
      <c r="Z102" s="190"/>
      <c r="AA102" s="190"/>
      <c r="AB102" s="189">
        <v>10</v>
      </c>
      <c r="AC102" s="189"/>
      <c r="AD102" s="189">
        <v>40</v>
      </c>
      <c r="AE102" s="189"/>
      <c r="AF102" s="189"/>
      <c r="AG102" s="189"/>
      <c r="AH102" s="327"/>
    </row>
    <row r="103" spans="1:34" ht="12.75">
      <c r="A103" s="589">
        <v>81</v>
      </c>
      <c r="B103" s="298" t="s">
        <v>350</v>
      </c>
      <c r="C103" s="240"/>
      <c r="D103" s="241"/>
      <c r="E103" s="240"/>
      <c r="F103" s="242"/>
      <c r="G103" s="243">
        <f t="shared" si="5"/>
        <v>5</v>
      </c>
      <c r="H103" s="244">
        <f t="shared" si="6"/>
        <v>0</v>
      </c>
      <c r="I103" s="240"/>
      <c r="J103" s="240"/>
      <c r="K103" s="245"/>
      <c r="L103" s="244">
        <f t="shared" si="7"/>
        <v>0</v>
      </c>
      <c r="M103" s="240"/>
      <c r="N103" s="185"/>
      <c r="O103" s="314"/>
      <c r="P103" s="189"/>
      <c r="Q103" s="340">
        <f>R103+S103</f>
        <v>5</v>
      </c>
      <c r="R103" s="325">
        <v>5</v>
      </c>
      <c r="S103" s="189"/>
      <c r="T103" s="325"/>
      <c r="U103" s="347">
        <v>8</v>
      </c>
      <c r="V103" s="189">
        <v>2</v>
      </c>
      <c r="W103" s="185"/>
      <c r="X103" s="185"/>
      <c r="Y103" s="189"/>
      <c r="Z103" s="189">
        <v>1</v>
      </c>
      <c r="AA103" s="190"/>
      <c r="AB103" s="189">
        <v>2</v>
      </c>
      <c r="AC103" s="189"/>
      <c r="AD103" s="189"/>
      <c r="AE103" s="189"/>
      <c r="AF103" s="189"/>
      <c r="AG103" s="189"/>
      <c r="AH103" s="327"/>
    </row>
    <row r="104" spans="1:34" ht="12.75">
      <c r="A104" s="589">
        <v>82</v>
      </c>
      <c r="B104" s="298" t="s">
        <v>351</v>
      </c>
      <c r="C104" s="240"/>
      <c r="D104" s="241" t="s">
        <v>306</v>
      </c>
      <c r="E104" s="240">
        <v>1</v>
      </c>
      <c r="F104" s="242"/>
      <c r="G104" s="243">
        <f t="shared" si="5"/>
        <v>2</v>
      </c>
      <c r="H104" s="244">
        <f t="shared" si="6"/>
        <v>0</v>
      </c>
      <c r="I104" s="240"/>
      <c r="J104" s="240"/>
      <c r="K104" s="245"/>
      <c r="L104" s="244">
        <f t="shared" si="7"/>
        <v>0</v>
      </c>
      <c r="M104" s="251"/>
      <c r="N104" s="185"/>
      <c r="O104" s="314"/>
      <c r="P104" s="192"/>
      <c r="Q104" s="316">
        <f t="shared" si="8"/>
        <v>2</v>
      </c>
      <c r="R104" s="325"/>
      <c r="S104" s="189">
        <v>2</v>
      </c>
      <c r="T104" s="325"/>
      <c r="U104" s="347">
        <v>5</v>
      </c>
      <c r="V104" s="189"/>
      <c r="W104" s="185"/>
      <c r="X104" s="185"/>
      <c r="Y104" s="189"/>
      <c r="Z104" s="190"/>
      <c r="AA104" s="190"/>
      <c r="AB104" s="189">
        <v>3</v>
      </c>
      <c r="AC104" s="190"/>
      <c r="AD104" s="189">
        <v>20</v>
      </c>
      <c r="AE104" s="189"/>
      <c r="AF104" s="189"/>
      <c r="AG104" s="189"/>
      <c r="AH104" s="327"/>
    </row>
    <row r="105" spans="1:34" ht="12.75">
      <c r="A105" s="589">
        <v>83</v>
      </c>
      <c r="B105" s="298" t="s">
        <v>352</v>
      </c>
      <c r="C105" s="240"/>
      <c r="D105" s="241" t="s">
        <v>306</v>
      </c>
      <c r="E105" s="240">
        <v>1</v>
      </c>
      <c r="F105" s="242"/>
      <c r="G105" s="243">
        <f t="shared" si="5"/>
        <v>2</v>
      </c>
      <c r="H105" s="244">
        <f t="shared" si="6"/>
        <v>0</v>
      </c>
      <c r="I105" s="240"/>
      <c r="J105" s="240"/>
      <c r="K105" s="245"/>
      <c r="L105" s="244">
        <f t="shared" si="7"/>
        <v>0</v>
      </c>
      <c r="M105" s="250"/>
      <c r="N105" s="185"/>
      <c r="O105" s="314"/>
      <c r="P105" s="327"/>
      <c r="Q105" s="316">
        <f t="shared" si="8"/>
        <v>2</v>
      </c>
      <c r="R105" s="325"/>
      <c r="S105" s="189">
        <v>2</v>
      </c>
      <c r="T105" s="325"/>
      <c r="U105" s="347">
        <v>5</v>
      </c>
      <c r="V105" s="189">
        <v>2</v>
      </c>
      <c r="W105" s="185"/>
      <c r="X105" s="185"/>
      <c r="Y105" s="189"/>
      <c r="Z105" s="190"/>
      <c r="AA105" s="190"/>
      <c r="AB105" s="189">
        <v>3</v>
      </c>
      <c r="AC105" s="190"/>
      <c r="AD105" s="189">
        <v>20</v>
      </c>
      <c r="AE105" s="189"/>
      <c r="AF105" s="189"/>
      <c r="AG105" s="189"/>
      <c r="AH105" s="327"/>
    </row>
    <row r="106" spans="1:34" ht="13.5" thickBot="1">
      <c r="A106" s="589">
        <v>84</v>
      </c>
      <c r="B106" s="299" t="s">
        <v>353</v>
      </c>
      <c r="C106" s="308"/>
      <c r="D106" s="252" t="s">
        <v>306</v>
      </c>
      <c r="E106" s="251">
        <v>1</v>
      </c>
      <c r="F106" s="259"/>
      <c r="G106" s="243">
        <f t="shared" si="5"/>
        <v>2</v>
      </c>
      <c r="H106" s="244">
        <f t="shared" si="6"/>
        <v>0</v>
      </c>
      <c r="I106" s="251"/>
      <c r="J106" s="251"/>
      <c r="K106" s="260"/>
      <c r="L106" s="244">
        <f t="shared" si="7"/>
        <v>0</v>
      </c>
      <c r="M106" s="261"/>
      <c r="N106" s="328"/>
      <c r="O106" s="329"/>
      <c r="P106" s="194"/>
      <c r="Q106" s="316">
        <f t="shared" si="8"/>
        <v>2</v>
      </c>
      <c r="R106" s="330"/>
      <c r="S106" s="192">
        <v>2</v>
      </c>
      <c r="T106" s="330"/>
      <c r="U106" s="347">
        <v>4</v>
      </c>
      <c r="V106" s="350">
        <v>2</v>
      </c>
      <c r="W106" s="328"/>
      <c r="X106" s="185">
        <v>2</v>
      </c>
      <c r="Y106" s="189">
        <v>1</v>
      </c>
      <c r="Z106" s="198"/>
      <c r="AA106" s="198"/>
      <c r="AB106" s="344">
        <v>2</v>
      </c>
      <c r="AC106" s="198"/>
      <c r="AD106" s="189">
        <v>20</v>
      </c>
      <c r="AE106" s="199"/>
      <c r="AF106" s="189">
        <v>1</v>
      </c>
      <c r="AG106" s="189"/>
      <c r="AH106" s="327"/>
    </row>
    <row r="107" spans="1:34" ht="13.5" thickBot="1">
      <c r="A107" s="591"/>
      <c r="B107" s="309" t="s">
        <v>549</v>
      </c>
      <c r="C107" s="262">
        <f>SUM(C66:C106)+C59</f>
        <v>3</v>
      </c>
      <c r="D107" s="262">
        <f>SUM(D66:D106)+D59</f>
        <v>0</v>
      </c>
      <c r="E107" s="262">
        <f>SUM(E66:E106)+E59</f>
        <v>125</v>
      </c>
      <c r="F107" s="263">
        <f aca="true" t="shared" si="9" ref="F107:AH107">SUM(F66:F106)+F59</f>
        <v>0</v>
      </c>
      <c r="G107" s="264">
        <f t="shared" si="9"/>
        <v>894</v>
      </c>
      <c r="H107" s="264">
        <f t="shared" si="9"/>
        <v>204</v>
      </c>
      <c r="I107" s="310">
        <f t="shared" si="9"/>
        <v>18</v>
      </c>
      <c r="J107" s="262">
        <f t="shared" si="9"/>
        <v>103</v>
      </c>
      <c r="K107" s="263">
        <f t="shared" si="9"/>
        <v>83</v>
      </c>
      <c r="L107" s="264">
        <f t="shared" si="9"/>
        <v>248</v>
      </c>
      <c r="M107" s="310">
        <f t="shared" si="9"/>
        <v>65</v>
      </c>
      <c r="N107" s="262">
        <f t="shared" si="9"/>
        <v>24</v>
      </c>
      <c r="O107" s="262">
        <f t="shared" si="9"/>
        <v>93</v>
      </c>
      <c r="P107" s="263">
        <f t="shared" si="9"/>
        <v>66</v>
      </c>
      <c r="Q107" s="264">
        <f>SUM(Q66:Q106)+Q59</f>
        <v>376</v>
      </c>
      <c r="R107" s="388">
        <f t="shared" si="9"/>
        <v>176</v>
      </c>
      <c r="S107" s="262">
        <f t="shared" si="9"/>
        <v>200</v>
      </c>
      <c r="T107" s="389">
        <f t="shared" si="9"/>
        <v>66</v>
      </c>
      <c r="U107" s="385">
        <f t="shared" si="9"/>
        <v>445</v>
      </c>
      <c r="V107" s="387">
        <f t="shared" si="9"/>
        <v>299</v>
      </c>
      <c r="W107" s="387">
        <f t="shared" si="9"/>
        <v>14</v>
      </c>
      <c r="X107" s="387">
        <f t="shared" si="9"/>
        <v>68</v>
      </c>
      <c r="Y107" s="387">
        <f t="shared" si="9"/>
        <v>3</v>
      </c>
      <c r="Z107" s="387">
        <f t="shared" si="9"/>
        <v>1</v>
      </c>
      <c r="AA107" s="387">
        <f t="shared" si="9"/>
        <v>0</v>
      </c>
      <c r="AB107" s="387">
        <f t="shared" si="9"/>
        <v>900</v>
      </c>
      <c r="AC107" s="387">
        <f t="shared" si="9"/>
        <v>2</v>
      </c>
      <c r="AD107" s="387">
        <f t="shared" si="9"/>
        <v>2020</v>
      </c>
      <c r="AE107" s="387">
        <f t="shared" si="9"/>
        <v>15</v>
      </c>
      <c r="AF107" s="387">
        <f t="shared" si="9"/>
        <v>10</v>
      </c>
      <c r="AG107" s="387">
        <f t="shared" si="9"/>
        <v>0</v>
      </c>
      <c r="AH107" s="389">
        <f t="shared" si="9"/>
        <v>47</v>
      </c>
    </row>
    <row r="108" spans="1:18" ht="15.75">
      <c r="A108" s="592" t="s">
        <v>554</v>
      </c>
      <c r="B108" s="311"/>
      <c r="C108" s="311"/>
      <c r="D108" s="311"/>
      <c r="E108" s="311"/>
      <c r="F108" s="311"/>
      <c r="G108" s="312"/>
      <c r="H108" s="292"/>
      <c r="I108" s="292"/>
      <c r="J108" s="292"/>
      <c r="K108" s="292"/>
      <c r="L108" s="292"/>
      <c r="M108" s="292"/>
      <c r="N108" s="19"/>
      <c r="O108" s="341"/>
      <c r="P108" s="341"/>
      <c r="Q108" s="19"/>
      <c r="R108" s="339"/>
    </row>
  </sheetData>
  <mergeCells count="80">
    <mergeCell ref="AG10:AG14"/>
    <mergeCell ref="X12:X14"/>
    <mergeCell ref="Y12:Y14"/>
    <mergeCell ref="H13:H14"/>
    <mergeCell ref="V10:V14"/>
    <mergeCell ref="AD10:AD14"/>
    <mergeCell ref="AE10:AE14"/>
    <mergeCell ref="AF10:AF14"/>
    <mergeCell ref="Z10:Z14"/>
    <mergeCell ref="AA10:AA14"/>
    <mergeCell ref="A5:AG5"/>
    <mergeCell ref="A8:AG8"/>
    <mergeCell ref="A9:AG9"/>
    <mergeCell ref="A7:AG7"/>
    <mergeCell ref="AB10:AB14"/>
    <mergeCell ref="AC10:AC14"/>
    <mergeCell ref="G10:T11"/>
    <mergeCell ref="U10:U14"/>
    <mergeCell ref="R13:S13"/>
    <mergeCell ref="G12:G14"/>
    <mergeCell ref="H12:K12"/>
    <mergeCell ref="L12:P12"/>
    <mergeCell ref="I13:K13"/>
    <mergeCell ref="L13:L14"/>
    <mergeCell ref="M13:P13"/>
    <mergeCell ref="Q13:Q14"/>
    <mergeCell ref="A1:AG1"/>
    <mergeCell ref="F4:H4"/>
    <mergeCell ref="A3:D3"/>
    <mergeCell ref="A4:D4"/>
    <mergeCell ref="A2:D2"/>
    <mergeCell ref="I2:M2"/>
    <mergeCell ref="F2:H2"/>
    <mergeCell ref="F3:H3"/>
    <mergeCell ref="A10:A14"/>
    <mergeCell ref="B10:B14"/>
    <mergeCell ref="AH10:AH14"/>
    <mergeCell ref="Q12:T12"/>
    <mergeCell ref="X10:Y10"/>
    <mergeCell ref="X11:Y11"/>
    <mergeCell ref="C10:C14"/>
    <mergeCell ref="D10:D14"/>
    <mergeCell ref="E10:E14"/>
    <mergeCell ref="F10:F14"/>
    <mergeCell ref="A60:A64"/>
    <mergeCell ref="B60:B64"/>
    <mergeCell ref="C60:C64"/>
    <mergeCell ref="D60:D64"/>
    <mergeCell ref="E60:E64"/>
    <mergeCell ref="F60:F64"/>
    <mergeCell ref="G60:T61"/>
    <mergeCell ref="U60:U64"/>
    <mergeCell ref="G62:G64"/>
    <mergeCell ref="H62:K62"/>
    <mergeCell ref="L62:P62"/>
    <mergeCell ref="Q62:T62"/>
    <mergeCell ref="H63:H64"/>
    <mergeCell ref="I63:K63"/>
    <mergeCell ref="X60:Y60"/>
    <mergeCell ref="Z60:Z64"/>
    <mergeCell ref="AA60:AA64"/>
    <mergeCell ref="X61:Y61"/>
    <mergeCell ref="X62:X64"/>
    <mergeCell ref="Y62:Y64"/>
    <mergeCell ref="AF60:AF64"/>
    <mergeCell ref="AG60:AG64"/>
    <mergeCell ref="AH60:AH64"/>
    <mergeCell ref="AB60:AB64"/>
    <mergeCell ref="AC60:AC64"/>
    <mergeCell ref="AD60:AD64"/>
    <mergeCell ref="AE60:AE64"/>
    <mergeCell ref="L63:L64"/>
    <mergeCell ref="M63:P63"/>
    <mergeCell ref="Q63:Q64"/>
    <mergeCell ref="R63:T63"/>
    <mergeCell ref="W10:W14"/>
    <mergeCell ref="U15:V15"/>
    <mergeCell ref="W60:W64"/>
    <mergeCell ref="U65:V65"/>
    <mergeCell ref="V60:V64"/>
  </mergeCells>
  <hyperlinks>
    <hyperlink ref="A1:AG1" location="Главная!A1" display="Вернутся на главную страницу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selection activeCell="A1" sqref="A1:G1"/>
    </sheetView>
  </sheetViews>
  <sheetFormatPr defaultColWidth="9.140625" defaultRowHeight="12.75"/>
  <cols>
    <col min="1" max="1" width="9.00390625" style="19" bestFit="1" customWidth="1"/>
    <col min="2" max="2" width="9.00390625" style="19" customWidth="1"/>
    <col min="3" max="3" width="23.421875" style="0" customWidth="1"/>
    <col min="4" max="4" width="10.8515625" style="19" customWidth="1"/>
    <col min="5" max="5" width="12.7109375" style="19" customWidth="1"/>
  </cols>
  <sheetData>
    <row r="1" spans="1:7" ht="12.75">
      <c r="A1" s="472" t="s">
        <v>122</v>
      </c>
      <c r="B1" s="472"/>
      <c r="C1" s="472"/>
      <c r="D1" s="472"/>
      <c r="E1" s="472"/>
      <c r="F1" s="472"/>
      <c r="G1" s="472"/>
    </row>
    <row r="2" spans="1:7" ht="12.75">
      <c r="A2" s="458" t="s">
        <v>192</v>
      </c>
      <c r="B2" s="458"/>
      <c r="C2" s="458"/>
      <c r="D2" s="98"/>
      <c r="E2" s="458" t="s">
        <v>190</v>
      </c>
      <c r="F2" s="458"/>
      <c r="G2" s="458"/>
    </row>
    <row r="3" spans="1:7" ht="12.75">
      <c r="A3" s="445" t="s">
        <v>193</v>
      </c>
      <c r="B3" s="445"/>
      <c r="C3" s="445"/>
      <c r="D3"/>
      <c r="E3" s="445" t="s">
        <v>191</v>
      </c>
      <c r="F3" s="445"/>
      <c r="G3" s="445"/>
    </row>
    <row r="4" spans="1:7" ht="12.75">
      <c r="A4" s="445" t="s">
        <v>605</v>
      </c>
      <c r="B4" s="445"/>
      <c r="C4" s="445"/>
      <c r="D4"/>
      <c r="E4" s="445" t="s">
        <v>172</v>
      </c>
      <c r="F4" s="445"/>
      <c r="G4" s="445"/>
    </row>
    <row r="5" spans="1:5" ht="12.75">
      <c r="A5"/>
      <c r="D5"/>
      <c r="E5"/>
    </row>
    <row r="6" spans="1:7" ht="15">
      <c r="A6" s="526" t="s">
        <v>249</v>
      </c>
      <c r="B6" s="526"/>
      <c r="C6" s="526"/>
      <c r="D6" s="526"/>
      <c r="E6" s="526"/>
      <c r="F6" s="526"/>
      <c r="G6" s="526"/>
    </row>
    <row r="7" spans="1:7" ht="15">
      <c r="A7" s="526" t="s">
        <v>250</v>
      </c>
      <c r="B7" s="526"/>
      <c r="C7" s="526"/>
      <c r="D7" s="526"/>
      <c r="E7" s="526"/>
      <c r="F7" s="526"/>
      <c r="G7" s="526"/>
    </row>
    <row r="8" spans="1:7" ht="15">
      <c r="A8" s="526" t="s">
        <v>233</v>
      </c>
      <c r="B8" s="526"/>
      <c r="C8" s="526"/>
      <c r="D8" s="526"/>
      <c r="E8" s="526"/>
      <c r="F8" s="526"/>
      <c r="G8" s="526"/>
    </row>
    <row r="9" spans="1:7" ht="15.75" thickBot="1">
      <c r="A9" s="526" t="s">
        <v>631</v>
      </c>
      <c r="B9" s="526"/>
      <c r="C9" s="526"/>
      <c r="D9" s="526"/>
      <c r="E9" s="526"/>
      <c r="F9" s="526"/>
      <c r="G9" s="526"/>
    </row>
    <row r="10" spans="1:5" ht="12.75">
      <c r="A10" s="107" t="s">
        <v>0</v>
      </c>
      <c r="B10" s="17" t="s">
        <v>119</v>
      </c>
      <c r="C10" s="524" t="s">
        <v>177</v>
      </c>
      <c r="D10" s="525"/>
      <c r="E10" s="162" t="s">
        <v>178</v>
      </c>
    </row>
    <row r="11" spans="1:5" ht="13.5" thickBot="1">
      <c r="A11" s="67" t="s">
        <v>5</v>
      </c>
      <c r="B11" s="40" t="s">
        <v>120</v>
      </c>
      <c r="C11" s="22" t="s">
        <v>180</v>
      </c>
      <c r="D11" s="55" t="s">
        <v>181</v>
      </c>
      <c r="E11" s="163" t="s">
        <v>179</v>
      </c>
    </row>
    <row r="12" spans="1:5" ht="13.5" thickBot="1">
      <c r="A12" s="390" t="s">
        <v>10</v>
      </c>
      <c r="B12" s="17">
        <v>1</v>
      </c>
      <c r="C12" s="4" t="s">
        <v>183</v>
      </c>
      <c r="D12" s="391" t="s">
        <v>596</v>
      </c>
      <c r="E12" s="162">
        <v>48</v>
      </c>
    </row>
    <row r="13" spans="1:5" ht="12.75">
      <c r="A13" s="521" t="s">
        <v>20</v>
      </c>
      <c r="B13" s="50">
        <v>2</v>
      </c>
      <c r="C13" s="16" t="s">
        <v>202</v>
      </c>
      <c r="D13" s="161">
        <v>7</v>
      </c>
      <c r="E13" s="164">
        <v>87</v>
      </c>
    </row>
    <row r="14" spans="1:5" ht="12.75">
      <c r="A14" s="522"/>
      <c r="B14" s="29">
        <v>3</v>
      </c>
      <c r="C14" s="28" t="s">
        <v>202</v>
      </c>
      <c r="D14" s="392" t="s">
        <v>597</v>
      </c>
      <c r="E14" s="165">
        <v>90</v>
      </c>
    </row>
    <row r="15" spans="1:5" ht="12.75">
      <c r="A15" s="522"/>
      <c r="B15" s="29">
        <v>4</v>
      </c>
      <c r="C15" s="28" t="s">
        <v>202</v>
      </c>
      <c r="D15" s="39">
        <v>12</v>
      </c>
      <c r="E15" s="165">
        <v>36</v>
      </c>
    </row>
    <row r="16" spans="1:5" ht="12.75">
      <c r="A16" s="522"/>
      <c r="B16" s="29">
        <v>5</v>
      </c>
      <c r="C16" s="28" t="s">
        <v>202</v>
      </c>
      <c r="D16" s="39">
        <v>13</v>
      </c>
      <c r="E16" s="165">
        <v>80</v>
      </c>
    </row>
    <row r="17" spans="1:5" ht="12.75">
      <c r="A17" s="522"/>
      <c r="B17" s="29">
        <v>6</v>
      </c>
      <c r="C17" s="28" t="s">
        <v>202</v>
      </c>
      <c r="D17" s="39">
        <v>21</v>
      </c>
      <c r="E17" s="165">
        <v>48</v>
      </c>
    </row>
    <row r="18" spans="1:5" ht="12.75">
      <c r="A18" s="522"/>
      <c r="B18" s="29">
        <v>7</v>
      </c>
      <c r="C18" s="28" t="s">
        <v>202</v>
      </c>
      <c r="D18" s="351" t="s">
        <v>204</v>
      </c>
      <c r="E18" s="393">
        <v>32</v>
      </c>
    </row>
    <row r="19" spans="1:5" ht="12.75">
      <c r="A19" s="522"/>
      <c r="B19" s="29">
        <v>8</v>
      </c>
      <c r="C19" s="28" t="s">
        <v>202</v>
      </c>
      <c r="D19" s="39">
        <v>24</v>
      </c>
      <c r="E19" s="393">
        <v>64</v>
      </c>
    </row>
    <row r="20" spans="1:5" ht="12.75">
      <c r="A20" s="522"/>
      <c r="B20" s="29">
        <v>9</v>
      </c>
      <c r="C20" s="28" t="s">
        <v>208</v>
      </c>
      <c r="D20" s="351" t="s">
        <v>602</v>
      </c>
      <c r="E20" s="165">
        <v>18</v>
      </c>
    </row>
    <row r="21" spans="1:5" ht="12.75">
      <c r="A21" s="522"/>
      <c r="B21" s="29">
        <v>10</v>
      </c>
      <c r="C21" s="28" t="s">
        <v>208</v>
      </c>
      <c r="D21" s="394">
        <v>3</v>
      </c>
      <c r="E21" s="165">
        <v>6</v>
      </c>
    </row>
    <row r="22" spans="1:5" ht="12.75">
      <c r="A22" s="522"/>
      <c r="B22" s="29">
        <v>11</v>
      </c>
      <c r="C22" s="28" t="s">
        <v>208</v>
      </c>
      <c r="D22" s="394">
        <v>4</v>
      </c>
      <c r="E22" s="165">
        <v>12</v>
      </c>
    </row>
    <row r="23" spans="1:5" ht="12.75">
      <c r="A23" s="522"/>
      <c r="B23" s="29">
        <v>12</v>
      </c>
      <c r="C23" s="28" t="s">
        <v>208</v>
      </c>
      <c r="D23" s="394">
        <v>6</v>
      </c>
      <c r="E23" s="165">
        <v>18</v>
      </c>
    </row>
    <row r="24" spans="1:5" ht="12.75">
      <c r="A24" s="522"/>
      <c r="B24" s="29">
        <v>13</v>
      </c>
      <c r="C24" s="28" t="s">
        <v>218</v>
      </c>
      <c r="D24" s="39">
        <v>18</v>
      </c>
      <c r="E24" s="393">
        <v>90</v>
      </c>
    </row>
    <row r="25" spans="1:5" ht="12.75">
      <c r="A25" s="522"/>
      <c r="B25" s="29">
        <v>14</v>
      </c>
      <c r="C25" s="28" t="s">
        <v>218</v>
      </c>
      <c r="D25" s="39" t="s">
        <v>580</v>
      </c>
      <c r="E25" s="393">
        <v>57</v>
      </c>
    </row>
    <row r="26" spans="1:5" ht="12.75">
      <c r="A26" s="522"/>
      <c r="B26" s="29">
        <v>15</v>
      </c>
      <c r="C26" s="28" t="s">
        <v>182</v>
      </c>
      <c r="D26" s="39">
        <v>3</v>
      </c>
      <c r="E26" s="393">
        <v>80</v>
      </c>
    </row>
    <row r="27" spans="1:5" ht="12.75">
      <c r="A27" s="522"/>
      <c r="B27" s="29">
        <v>16</v>
      </c>
      <c r="C27" s="28" t="s">
        <v>182</v>
      </c>
      <c r="D27" s="39">
        <v>5</v>
      </c>
      <c r="E27" s="393">
        <v>80</v>
      </c>
    </row>
    <row r="28" spans="1:5" ht="12.75">
      <c r="A28" s="522"/>
      <c r="B28" s="29">
        <v>17</v>
      </c>
      <c r="C28" s="28" t="s">
        <v>182</v>
      </c>
      <c r="D28" s="39">
        <v>7</v>
      </c>
      <c r="E28" s="165">
        <v>80</v>
      </c>
    </row>
    <row r="29" spans="1:5" ht="12.75">
      <c r="A29" s="522"/>
      <c r="B29" s="29">
        <v>18</v>
      </c>
      <c r="C29" s="28" t="s">
        <v>182</v>
      </c>
      <c r="D29" s="39">
        <v>9</v>
      </c>
      <c r="E29" s="165">
        <v>80</v>
      </c>
    </row>
    <row r="30" spans="1:5" ht="12.75">
      <c r="A30" s="522"/>
      <c r="B30" s="29">
        <v>19</v>
      </c>
      <c r="C30" s="28" t="s">
        <v>182</v>
      </c>
      <c r="D30" s="39">
        <v>13</v>
      </c>
      <c r="E30" s="165">
        <v>80</v>
      </c>
    </row>
    <row r="31" spans="1:5" ht="12.75">
      <c r="A31" s="522"/>
      <c r="B31" s="29">
        <v>20</v>
      </c>
      <c r="C31" s="28" t="s">
        <v>182</v>
      </c>
      <c r="D31" s="39">
        <v>15</v>
      </c>
      <c r="E31" s="165">
        <v>80</v>
      </c>
    </row>
    <row r="32" spans="1:5" ht="13.5" thickBot="1">
      <c r="A32" s="523"/>
      <c r="B32" s="126">
        <v>21</v>
      </c>
      <c r="C32" s="51" t="s">
        <v>182</v>
      </c>
      <c r="D32" s="55">
        <v>17</v>
      </c>
      <c r="E32" s="236">
        <v>80</v>
      </c>
    </row>
    <row r="33" spans="1:5" ht="12.75">
      <c r="A33" s="521" t="s">
        <v>25</v>
      </c>
      <c r="B33" s="50">
        <v>22</v>
      </c>
      <c r="C33" s="53" t="s">
        <v>598</v>
      </c>
      <c r="D33" s="399">
        <v>16</v>
      </c>
      <c r="E33" s="164">
        <v>90</v>
      </c>
    </row>
    <row r="34" spans="1:5" ht="12.75">
      <c r="A34" s="522"/>
      <c r="B34" s="29">
        <v>23</v>
      </c>
      <c r="C34" s="28" t="s">
        <v>202</v>
      </c>
      <c r="D34" s="394">
        <v>4</v>
      </c>
      <c r="E34" s="165">
        <v>70</v>
      </c>
    </row>
    <row r="35" spans="1:5" ht="12.75">
      <c r="A35" s="522"/>
      <c r="B35" s="29">
        <v>24</v>
      </c>
      <c r="C35" s="28" t="s">
        <v>202</v>
      </c>
      <c r="D35" s="394">
        <v>17</v>
      </c>
      <c r="E35" s="165">
        <v>48</v>
      </c>
    </row>
    <row r="36" spans="1:5" ht="12.75">
      <c r="A36" s="522"/>
      <c r="B36" s="29">
        <v>25</v>
      </c>
      <c r="C36" s="28" t="s">
        <v>202</v>
      </c>
      <c r="D36" s="394">
        <v>18</v>
      </c>
      <c r="E36" s="165">
        <v>48</v>
      </c>
    </row>
    <row r="37" spans="1:5" ht="12.75">
      <c r="A37" s="522"/>
      <c r="B37" s="29">
        <v>26</v>
      </c>
      <c r="C37" s="28" t="s">
        <v>205</v>
      </c>
      <c r="D37" s="394" t="s">
        <v>343</v>
      </c>
      <c r="E37" s="165">
        <v>40</v>
      </c>
    </row>
    <row r="38" spans="1:5" ht="12.75">
      <c r="A38" s="522"/>
      <c r="B38" s="29">
        <v>27</v>
      </c>
      <c r="C38" s="28" t="s">
        <v>205</v>
      </c>
      <c r="D38" s="394">
        <v>18</v>
      </c>
      <c r="E38" s="165">
        <v>64</v>
      </c>
    </row>
    <row r="39" spans="1:5" ht="12.75">
      <c r="A39" s="522"/>
      <c r="B39" s="29">
        <v>28</v>
      </c>
      <c r="C39" s="28" t="s">
        <v>205</v>
      </c>
      <c r="D39" s="394">
        <v>24</v>
      </c>
      <c r="E39" s="165">
        <v>64</v>
      </c>
    </row>
    <row r="40" spans="1:5" ht="12.75">
      <c r="A40" s="522"/>
      <c r="B40" s="29">
        <v>29</v>
      </c>
      <c r="C40" s="28" t="s">
        <v>205</v>
      </c>
      <c r="D40" s="394">
        <v>26</v>
      </c>
      <c r="E40" s="165">
        <v>64</v>
      </c>
    </row>
    <row r="41" spans="1:5" ht="12.75">
      <c r="A41" s="522"/>
      <c r="B41" s="29">
        <v>30</v>
      </c>
      <c r="C41" s="28" t="s">
        <v>599</v>
      </c>
      <c r="D41" s="394">
        <v>3</v>
      </c>
      <c r="E41" s="165">
        <v>59</v>
      </c>
    </row>
    <row r="42" spans="1:5" ht="12.75">
      <c r="A42" s="522"/>
      <c r="B42" s="29">
        <v>31</v>
      </c>
      <c r="C42" s="69" t="s">
        <v>600</v>
      </c>
      <c r="D42" s="409">
        <v>4</v>
      </c>
      <c r="E42" s="235">
        <v>80</v>
      </c>
    </row>
    <row r="43" spans="1:5" ht="12.75">
      <c r="A43" s="522"/>
      <c r="B43" s="29">
        <v>32</v>
      </c>
      <c r="C43" s="28" t="s">
        <v>218</v>
      </c>
      <c r="D43" s="394" t="s">
        <v>576</v>
      </c>
      <c r="E43" s="165">
        <v>100</v>
      </c>
    </row>
    <row r="44" spans="1:5" ht="12.75">
      <c r="A44" s="522"/>
      <c r="B44" s="29">
        <v>33</v>
      </c>
      <c r="C44" s="28" t="s">
        <v>218</v>
      </c>
      <c r="D44" s="394" t="s">
        <v>577</v>
      </c>
      <c r="E44" s="404">
        <v>72</v>
      </c>
    </row>
    <row r="45" spans="1:5" ht="12.75">
      <c r="A45" s="522"/>
      <c r="B45" s="29">
        <v>34</v>
      </c>
      <c r="C45" s="3" t="s">
        <v>212</v>
      </c>
      <c r="D45" s="400" t="s">
        <v>559</v>
      </c>
      <c r="E45" s="395">
        <v>80</v>
      </c>
    </row>
    <row r="46" spans="1:5" ht="13.5" thickBot="1">
      <c r="A46" s="522"/>
      <c r="B46" s="5">
        <v>35</v>
      </c>
      <c r="C46" s="3" t="s">
        <v>185</v>
      </c>
      <c r="D46" s="45">
        <v>22</v>
      </c>
      <c r="E46" s="395">
        <v>140</v>
      </c>
    </row>
    <row r="47" spans="1:5" ht="12.75">
      <c r="A47" s="527" t="s">
        <v>97</v>
      </c>
      <c r="B47" s="50">
        <v>36</v>
      </c>
      <c r="C47" s="410" t="s">
        <v>202</v>
      </c>
      <c r="D47" s="411" t="s">
        <v>586</v>
      </c>
      <c r="E47" s="412">
        <v>56</v>
      </c>
    </row>
    <row r="48" spans="1:5" ht="12.75">
      <c r="A48" s="528"/>
      <c r="B48" s="29">
        <v>37</v>
      </c>
      <c r="C48" s="248" t="s">
        <v>183</v>
      </c>
      <c r="D48" s="64">
        <v>25</v>
      </c>
      <c r="E48" s="404">
        <v>8</v>
      </c>
    </row>
    <row r="49" spans="1:5" ht="12.75">
      <c r="A49" s="528"/>
      <c r="B49" s="29">
        <v>38</v>
      </c>
      <c r="C49" s="248" t="s">
        <v>183</v>
      </c>
      <c r="D49" s="64" t="s">
        <v>582</v>
      </c>
      <c r="E49" s="404">
        <v>125</v>
      </c>
    </row>
    <row r="50" spans="1:5" ht="12.75">
      <c r="A50" s="528"/>
      <c r="B50" s="29">
        <v>39</v>
      </c>
      <c r="C50" s="416" t="s">
        <v>202</v>
      </c>
      <c r="D50" s="417">
        <v>19</v>
      </c>
      <c r="E50" s="418">
        <v>48</v>
      </c>
    </row>
    <row r="51" spans="1:5" ht="12.75">
      <c r="A51" s="528"/>
      <c r="B51" s="29">
        <v>40</v>
      </c>
      <c r="C51" s="248" t="s">
        <v>202</v>
      </c>
      <c r="D51" s="64" t="s">
        <v>203</v>
      </c>
      <c r="E51" s="404">
        <v>32</v>
      </c>
    </row>
    <row r="52" spans="1:5" ht="12.75">
      <c r="A52" s="528"/>
      <c r="B52" s="29">
        <v>41</v>
      </c>
      <c r="C52" s="248" t="s">
        <v>202</v>
      </c>
      <c r="D52" s="64">
        <v>20</v>
      </c>
      <c r="E52" s="404">
        <v>48</v>
      </c>
    </row>
    <row r="53" spans="1:5" ht="12.75">
      <c r="A53" s="528"/>
      <c r="B53" s="29">
        <v>42</v>
      </c>
      <c r="C53" s="248" t="s">
        <v>205</v>
      </c>
      <c r="D53" s="64" t="s">
        <v>206</v>
      </c>
      <c r="E53" s="404">
        <v>46</v>
      </c>
    </row>
    <row r="54" spans="1:5" ht="12.75">
      <c r="A54" s="528"/>
      <c r="B54" s="29">
        <v>43</v>
      </c>
      <c r="C54" s="248" t="s">
        <v>205</v>
      </c>
      <c r="D54" s="64">
        <v>16</v>
      </c>
      <c r="E54" s="404">
        <v>64</v>
      </c>
    </row>
    <row r="55" spans="1:5" ht="12.75">
      <c r="A55" s="528"/>
      <c r="B55" s="29">
        <v>44</v>
      </c>
      <c r="C55" s="248" t="s">
        <v>183</v>
      </c>
      <c r="D55" s="64">
        <v>45</v>
      </c>
      <c r="E55" s="404">
        <v>64</v>
      </c>
    </row>
    <row r="56" spans="1:5" ht="12.75">
      <c r="A56" s="528"/>
      <c r="B56" s="29">
        <v>45</v>
      </c>
      <c r="C56" s="248" t="s">
        <v>185</v>
      </c>
      <c r="D56" s="64" t="s">
        <v>186</v>
      </c>
      <c r="E56" s="404">
        <v>18</v>
      </c>
    </row>
    <row r="57" spans="1:5" ht="12.75">
      <c r="A57" s="528"/>
      <c r="B57" s="29">
        <v>46</v>
      </c>
      <c r="C57" s="248" t="s">
        <v>185</v>
      </c>
      <c r="D57" s="64">
        <v>27</v>
      </c>
      <c r="E57" s="404">
        <v>12</v>
      </c>
    </row>
    <row r="58" spans="1:5" ht="12.75">
      <c r="A58" s="528"/>
      <c r="B58" s="29">
        <v>47</v>
      </c>
      <c r="C58" s="248" t="s">
        <v>185</v>
      </c>
      <c r="D58" s="64">
        <v>29</v>
      </c>
      <c r="E58" s="404">
        <v>18</v>
      </c>
    </row>
    <row r="59" spans="1:5" ht="13.5" thickBot="1">
      <c r="A59" s="529"/>
      <c r="B59" s="29">
        <v>48</v>
      </c>
      <c r="C59" s="413" t="s">
        <v>185</v>
      </c>
      <c r="D59" s="414" t="s">
        <v>213</v>
      </c>
      <c r="E59" s="415">
        <v>18</v>
      </c>
    </row>
    <row r="60" spans="1:5" ht="12.75">
      <c r="A60" s="527" t="s">
        <v>39</v>
      </c>
      <c r="B60" s="100">
        <v>49</v>
      </c>
      <c r="C60" s="410" t="s">
        <v>202</v>
      </c>
      <c r="D60" s="411" t="s">
        <v>254</v>
      </c>
      <c r="E60" s="412">
        <v>90</v>
      </c>
    </row>
    <row r="61" spans="1:5" ht="12.75">
      <c r="A61" s="528"/>
      <c r="B61" s="63">
        <v>50</v>
      </c>
      <c r="C61" s="248" t="s">
        <v>183</v>
      </c>
      <c r="D61" s="64">
        <v>47</v>
      </c>
      <c r="E61" s="404">
        <v>62</v>
      </c>
    </row>
    <row r="62" spans="1:5" ht="12.75">
      <c r="A62" s="528"/>
      <c r="B62" s="63">
        <v>51</v>
      </c>
      <c r="C62" s="248" t="s">
        <v>183</v>
      </c>
      <c r="D62" s="64" t="s">
        <v>187</v>
      </c>
      <c r="E62" s="404">
        <v>16</v>
      </c>
    </row>
    <row r="63" spans="1:5" ht="12.75">
      <c r="A63" s="528"/>
      <c r="B63" s="63">
        <v>52</v>
      </c>
      <c r="C63" s="248" t="s">
        <v>183</v>
      </c>
      <c r="D63" s="64">
        <v>49</v>
      </c>
      <c r="E63" s="404">
        <v>64</v>
      </c>
    </row>
    <row r="64" spans="1:5" ht="12.75">
      <c r="A64" s="528"/>
      <c r="B64" s="63">
        <v>53</v>
      </c>
      <c r="C64" s="248" t="s">
        <v>183</v>
      </c>
      <c r="D64" s="64" t="s">
        <v>188</v>
      </c>
      <c r="E64" s="404">
        <v>40</v>
      </c>
    </row>
    <row r="65" spans="1:5" ht="12.75">
      <c r="A65" s="528"/>
      <c r="B65" s="63">
        <v>54</v>
      </c>
      <c r="C65" s="248" t="s">
        <v>183</v>
      </c>
      <c r="D65" s="64">
        <v>54</v>
      </c>
      <c r="E65" s="404">
        <v>18</v>
      </c>
    </row>
    <row r="66" spans="1:5" ht="12.75">
      <c r="A66" s="528"/>
      <c r="B66" s="63">
        <v>55</v>
      </c>
      <c r="C66" s="248" t="s">
        <v>183</v>
      </c>
      <c r="D66" s="64">
        <v>55</v>
      </c>
      <c r="E66" s="404">
        <v>64</v>
      </c>
    </row>
    <row r="67" spans="1:5" ht="12.75">
      <c r="A67" s="528"/>
      <c r="B67" s="63">
        <v>56</v>
      </c>
      <c r="C67" s="248" t="s">
        <v>183</v>
      </c>
      <c r="D67" s="64" t="s">
        <v>184</v>
      </c>
      <c r="E67" s="404">
        <v>169</v>
      </c>
    </row>
    <row r="68" spans="1:5" ht="12.75">
      <c r="A68" s="528"/>
      <c r="B68" s="63">
        <v>57</v>
      </c>
      <c r="C68" s="248" t="s">
        <v>202</v>
      </c>
      <c r="D68" s="64">
        <v>2</v>
      </c>
      <c r="E68" s="404">
        <v>70</v>
      </c>
    </row>
    <row r="69" spans="1:5" ht="13.5" thickBot="1">
      <c r="A69" s="529"/>
      <c r="B69" s="63">
        <v>58</v>
      </c>
      <c r="C69" s="413" t="s">
        <v>183</v>
      </c>
      <c r="D69" s="414">
        <v>57</v>
      </c>
      <c r="E69" s="415">
        <v>69</v>
      </c>
    </row>
    <row r="70" spans="1:5" ht="12.75">
      <c r="A70" s="527" t="s">
        <v>45</v>
      </c>
      <c r="B70" s="100">
        <v>59</v>
      </c>
      <c r="C70" s="410" t="s">
        <v>205</v>
      </c>
      <c r="D70" s="411" t="s">
        <v>575</v>
      </c>
      <c r="E70" s="412">
        <v>137</v>
      </c>
    </row>
    <row r="71" spans="1:5" ht="12.75">
      <c r="A71" s="528"/>
      <c r="B71" s="63">
        <v>60</v>
      </c>
      <c r="C71" s="248" t="s">
        <v>600</v>
      </c>
      <c r="D71" s="419" t="s">
        <v>601</v>
      </c>
      <c r="E71" s="404">
        <v>64</v>
      </c>
    </row>
    <row r="72" spans="1:5" ht="12.75">
      <c r="A72" s="528"/>
      <c r="B72" s="63">
        <v>61</v>
      </c>
      <c r="C72" s="248" t="s">
        <v>600</v>
      </c>
      <c r="D72" s="64" t="s">
        <v>257</v>
      </c>
      <c r="E72" s="404">
        <v>72</v>
      </c>
    </row>
    <row r="73" spans="1:5" ht="12.75">
      <c r="A73" s="528"/>
      <c r="B73" s="63">
        <v>62</v>
      </c>
      <c r="C73" s="248" t="s">
        <v>210</v>
      </c>
      <c r="D73" s="64" t="s">
        <v>581</v>
      </c>
      <c r="E73" s="404">
        <v>196</v>
      </c>
    </row>
    <row r="74" spans="1:5" ht="12.75">
      <c r="A74" s="528"/>
      <c r="B74" s="63">
        <v>63</v>
      </c>
      <c r="C74" s="248" t="s">
        <v>183</v>
      </c>
      <c r="D74" s="64" t="s">
        <v>583</v>
      </c>
      <c r="E74" s="404">
        <v>125</v>
      </c>
    </row>
    <row r="75" spans="1:5" ht="13.5" thickBot="1">
      <c r="A75" s="529"/>
      <c r="B75" s="199">
        <v>64</v>
      </c>
      <c r="C75" s="413" t="s">
        <v>185</v>
      </c>
      <c r="D75" s="414">
        <v>14</v>
      </c>
      <c r="E75" s="415">
        <v>80</v>
      </c>
    </row>
    <row r="76" spans="1:5" ht="13.5" thickBot="1">
      <c r="A76" s="420" t="s">
        <v>50</v>
      </c>
      <c r="B76" s="421">
        <v>65</v>
      </c>
      <c r="C76" s="422" t="s">
        <v>600</v>
      </c>
      <c r="D76" s="423">
        <v>12</v>
      </c>
      <c r="E76" s="424">
        <v>48</v>
      </c>
    </row>
    <row r="77" spans="1:5" ht="12.75">
      <c r="A77" s="521" t="s">
        <v>58</v>
      </c>
      <c r="B77" s="50">
        <v>66</v>
      </c>
      <c r="C77" s="53" t="s">
        <v>218</v>
      </c>
      <c r="D77" s="399">
        <v>14</v>
      </c>
      <c r="E77" s="164">
        <v>85</v>
      </c>
    </row>
    <row r="78" spans="1:5" ht="12.75">
      <c r="A78" s="522"/>
      <c r="B78" s="29">
        <v>67</v>
      </c>
      <c r="C78" s="28" t="s">
        <v>218</v>
      </c>
      <c r="D78" s="39" t="s">
        <v>578</v>
      </c>
      <c r="E78" s="165">
        <v>58</v>
      </c>
    </row>
    <row r="79" spans="1:5" ht="12.75">
      <c r="A79" s="522"/>
      <c r="B79" s="29">
        <v>68</v>
      </c>
      <c r="C79" s="28" t="s">
        <v>218</v>
      </c>
      <c r="D79" s="39" t="s">
        <v>343</v>
      </c>
      <c r="E79" s="165">
        <v>58</v>
      </c>
    </row>
    <row r="80" spans="1:5" ht="12.75">
      <c r="A80" s="522"/>
      <c r="B80" s="29">
        <v>69</v>
      </c>
      <c r="C80" s="28" t="s">
        <v>218</v>
      </c>
      <c r="D80" s="39">
        <v>21</v>
      </c>
      <c r="E80" s="165">
        <v>171</v>
      </c>
    </row>
    <row r="81" spans="1:5" ht="12.75">
      <c r="A81" s="522"/>
      <c r="B81" s="29">
        <v>70</v>
      </c>
      <c r="C81" s="28" t="s">
        <v>210</v>
      </c>
      <c r="D81" s="392" t="s">
        <v>579</v>
      </c>
      <c r="E81" s="165">
        <v>18</v>
      </c>
    </row>
    <row r="82" spans="1:5" ht="12.75">
      <c r="A82" s="522"/>
      <c r="B82" s="29">
        <v>71</v>
      </c>
      <c r="C82" s="28" t="s">
        <v>212</v>
      </c>
      <c r="D82" s="39">
        <v>12</v>
      </c>
      <c r="E82" s="165">
        <v>78</v>
      </c>
    </row>
    <row r="83" spans="1:5" ht="12.75">
      <c r="A83" s="522"/>
      <c r="B83" s="29">
        <v>72</v>
      </c>
      <c r="C83" s="28" t="s">
        <v>212</v>
      </c>
      <c r="D83" s="39">
        <v>14</v>
      </c>
      <c r="E83" s="165">
        <v>80</v>
      </c>
    </row>
    <row r="84" spans="1:5" ht="12.75">
      <c r="A84" s="522"/>
      <c r="B84" s="29">
        <v>73</v>
      </c>
      <c r="C84" s="28" t="s">
        <v>212</v>
      </c>
      <c r="D84" s="39">
        <v>16</v>
      </c>
      <c r="E84" s="165">
        <v>80</v>
      </c>
    </row>
    <row r="85" spans="1:5" ht="13.5" thickBot="1">
      <c r="A85" s="523"/>
      <c r="B85" s="29">
        <v>74</v>
      </c>
      <c r="C85" s="51" t="s">
        <v>212</v>
      </c>
      <c r="D85" s="55">
        <v>20</v>
      </c>
      <c r="E85" s="236">
        <v>30</v>
      </c>
    </row>
    <row r="86" spans="1:5" ht="12.75">
      <c r="A86" s="530" t="s">
        <v>90</v>
      </c>
      <c r="B86" s="50">
        <v>75</v>
      </c>
      <c r="C86" s="397" t="s">
        <v>205</v>
      </c>
      <c r="D86" s="401" t="s">
        <v>603</v>
      </c>
      <c r="E86" s="405">
        <v>64</v>
      </c>
    </row>
    <row r="87" spans="1:5" ht="12.75">
      <c r="A87" s="531"/>
      <c r="B87" s="29">
        <v>76</v>
      </c>
      <c r="C87" s="396" t="s">
        <v>212</v>
      </c>
      <c r="D87" s="402">
        <v>22</v>
      </c>
      <c r="E87" s="406">
        <v>80</v>
      </c>
    </row>
    <row r="88" spans="1:5" ht="12.75">
      <c r="A88" s="531"/>
      <c r="B88" s="29">
        <v>77</v>
      </c>
      <c r="C88" s="396" t="s">
        <v>212</v>
      </c>
      <c r="D88" s="402">
        <v>24</v>
      </c>
      <c r="E88" s="406">
        <v>60</v>
      </c>
    </row>
    <row r="89" spans="1:5" ht="12.75">
      <c r="A89" s="531"/>
      <c r="B89" s="29">
        <v>78</v>
      </c>
      <c r="C89" s="396" t="s">
        <v>212</v>
      </c>
      <c r="D89" s="402">
        <v>26</v>
      </c>
      <c r="E89" s="406">
        <v>76</v>
      </c>
    </row>
    <row r="90" spans="1:5" ht="12.75">
      <c r="A90" s="531"/>
      <c r="B90" s="29">
        <v>79</v>
      </c>
      <c r="C90" s="396" t="s">
        <v>183</v>
      </c>
      <c r="D90" s="402">
        <v>36</v>
      </c>
      <c r="E90" s="406">
        <v>8</v>
      </c>
    </row>
    <row r="91" spans="1:5" ht="12.75">
      <c r="A91" s="531"/>
      <c r="B91" s="29">
        <v>80</v>
      </c>
      <c r="C91" s="396" t="s">
        <v>183</v>
      </c>
      <c r="D91" s="402" t="s">
        <v>604</v>
      </c>
      <c r="E91" s="406">
        <v>90</v>
      </c>
    </row>
    <row r="92" spans="1:5" ht="12.75">
      <c r="A92" s="531"/>
      <c r="B92" s="29">
        <v>81</v>
      </c>
      <c r="C92" s="396" t="s">
        <v>183</v>
      </c>
      <c r="D92" s="402">
        <v>53</v>
      </c>
      <c r="E92" s="406">
        <v>67</v>
      </c>
    </row>
    <row r="93" spans="1:5" ht="12.75">
      <c r="A93" s="531"/>
      <c r="B93" s="29">
        <v>82</v>
      </c>
      <c r="C93" s="396" t="s">
        <v>183</v>
      </c>
      <c r="D93" s="402">
        <v>60</v>
      </c>
      <c r="E93" s="406">
        <v>129</v>
      </c>
    </row>
    <row r="94" spans="1:5" ht="13.5" thickBot="1">
      <c r="A94" s="532"/>
      <c r="B94" s="126">
        <v>83</v>
      </c>
      <c r="C94" s="398" t="s">
        <v>185</v>
      </c>
      <c r="D94" s="403">
        <v>16</v>
      </c>
      <c r="E94" s="407">
        <v>80</v>
      </c>
    </row>
    <row r="95" spans="4:5" ht="12.75">
      <c r="D95" s="19" t="s">
        <v>86</v>
      </c>
      <c r="E95" s="43">
        <f>SUM(E12:E94)</f>
        <v>5518</v>
      </c>
    </row>
  </sheetData>
  <mergeCells count="19">
    <mergeCell ref="A47:A59"/>
    <mergeCell ref="A77:A85"/>
    <mergeCell ref="A86:A94"/>
    <mergeCell ref="A70:A75"/>
    <mergeCell ref="A60:A69"/>
    <mergeCell ref="A1:G1"/>
    <mergeCell ref="A6:G6"/>
    <mergeCell ref="A8:G8"/>
    <mergeCell ref="A9:G9"/>
    <mergeCell ref="E2:G2"/>
    <mergeCell ref="E3:G3"/>
    <mergeCell ref="E4:G4"/>
    <mergeCell ref="A2:C2"/>
    <mergeCell ref="A3:C3"/>
    <mergeCell ref="A7:G7"/>
    <mergeCell ref="A4:C4"/>
    <mergeCell ref="A13:A32"/>
    <mergeCell ref="C10:D10"/>
    <mergeCell ref="A33:A46"/>
  </mergeCells>
  <hyperlinks>
    <hyperlink ref="A1:E1" location="Главная!A1" display="Вернутся на главную страницу"/>
    <hyperlink ref="A1:G1" location="Главная!A1" display="Вернутся на главную страницу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A1" sqref="A1:G1"/>
    </sheetView>
  </sheetViews>
  <sheetFormatPr defaultColWidth="9.140625" defaultRowHeight="12.75"/>
  <cols>
    <col min="1" max="1" width="4.7109375" style="19" customWidth="1"/>
    <col min="2" max="2" width="18.8515625" style="0" bestFit="1" customWidth="1"/>
    <col min="3" max="3" width="8.00390625" style="19" bestFit="1" customWidth="1"/>
    <col min="4" max="4" width="6.7109375" style="19" bestFit="1" customWidth="1"/>
    <col min="5" max="5" width="20.140625" style="19" bestFit="1" customWidth="1"/>
    <col min="6" max="6" width="20.28125" style="19" bestFit="1" customWidth="1"/>
    <col min="7" max="7" width="23.00390625" style="19" bestFit="1" customWidth="1"/>
  </cols>
  <sheetData>
    <row r="1" spans="1:7" ht="12.75">
      <c r="A1" s="533" t="s">
        <v>122</v>
      </c>
      <c r="B1" s="533"/>
      <c r="C1" s="533"/>
      <c r="D1" s="533"/>
      <c r="E1" s="533"/>
      <c r="F1" s="533"/>
      <c r="G1" s="533"/>
    </row>
    <row r="2" spans="1:7" ht="12.75">
      <c r="A2" s="458" t="s">
        <v>247</v>
      </c>
      <c r="B2" s="458"/>
      <c r="C2" s="458"/>
      <c r="D2" s="98"/>
      <c r="E2" s="102"/>
      <c r="F2" s="458" t="s">
        <v>245</v>
      </c>
      <c r="G2" s="458"/>
    </row>
    <row r="3" spans="1:7" ht="12.75">
      <c r="A3" s="445" t="s">
        <v>232</v>
      </c>
      <c r="B3" s="445"/>
      <c r="C3" s="445"/>
      <c r="D3"/>
      <c r="F3" s="445" t="s">
        <v>552</v>
      </c>
      <c r="G3" s="445"/>
    </row>
    <row r="4" spans="1:7" ht="12.75">
      <c r="A4" s="445" t="s">
        <v>231</v>
      </c>
      <c r="B4" s="445"/>
      <c r="C4" s="445"/>
      <c r="D4"/>
      <c r="F4" s="445" t="s">
        <v>246</v>
      </c>
      <c r="G4" s="445"/>
    </row>
    <row r="6" spans="1:7" ht="15">
      <c r="A6" s="526" t="s">
        <v>249</v>
      </c>
      <c r="B6" s="526"/>
      <c r="C6" s="526"/>
      <c r="D6" s="526"/>
      <c r="E6" s="526"/>
      <c r="F6" s="526"/>
      <c r="G6" s="526"/>
    </row>
    <row r="7" spans="1:7" ht="15">
      <c r="A7" s="526" t="s">
        <v>251</v>
      </c>
      <c r="B7" s="526"/>
      <c r="C7" s="526"/>
      <c r="D7" s="526"/>
      <c r="E7" s="526"/>
      <c r="F7" s="526"/>
      <c r="G7" s="526"/>
    </row>
    <row r="8" spans="1:7" ht="15">
      <c r="A8" s="526" t="s">
        <v>626</v>
      </c>
      <c r="B8" s="526"/>
      <c r="C8" s="526"/>
      <c r="D8" s="526"/>
      <c r="E8" s="526"/>
      <c r="F8" s="526"/>
      <c r="G8" s="526"/>
    </row>
    <row r="9" ht="13.5" thickBot="1"/>
    <row r="10" spans="1:7" ht="12.75">
      <c r="A10" s="77" t="s">
        <v>119</v>
      </c>
      <c r="B10" s="534" t="s">
        <v>177</v>
      </c>
      <c r="C10" s="535"/>
      <c r="D10" s="24" t="s">
        <v>178</v>
      </c>
      <c r="E10" s="171" t="s">
        <v>220</v>
      </c>
      <c r="F10" s="172" t="s">
        <v>220</v>
      </c>
      <c r="G10" s="173" t="s">
        <v>225</v>
      </c>
    </row>
    <row r="11" spans="1:7" ht="12.75">
      <c r="A11" s="151" t="s">
        <v>120</v>
      </c>
      <c r="B11" s="536"/>
      <c r="C11" s="537"/>
      <c r="D11" s="8"/>
      <c r="E11" s="174" t="s">
        <v>221</v>
      </c>
      <c r="F11" s="175" t="s">
        <v>221</v>
      </c>
      <c r="G11" s="176" t="s">
        <v>226</v>
      </c>
    </row>
    <row r="12" spans="1:7" ht="12.75">
      <c r="A12" s="151"/>
      <c r="B12" s="152" t="s">
        <v>180</v>
      </c>
      <c r="C12" s="5" t="s">
        <v>181</v>
      </c>
      <c r="D12" s="8"/>
      <c r="E12" s="174" t="s">
        <v>222</v>
      </c>
      <c r="F12" s="175" t="s">
        <v>229</v>
      </c>
      <c r="G12" s="176" t="s">
        <v>227</v>
      </c>
    </row>
    <row r="13" spans="1:7" ht="13.5" thickBot="1">
      <c r="A13" s="78"/>
      <c r="B13" s="159"/>
      <c r="C13" s="40"/>
      <c r="D13" s="22"/>
      <c r="E13" s="177" t="s">
        <v>223</v>
      </c>
      <c r="F13" s="178" t="s">
        <v>230</v>
      </c>
      <c r="G13" s="179" t="s">
        <v>228</v>
      </c>
    </row>
    <row r="14" spans="1:7" ht="12.75">
      <c r="A14" s="166">
        <v>1</v>
      </c>
      <c r="B14" s="53" t="s">
        <v>202</v>
      </c>
      <c r="C14" s="50">
        <v>12</v>
      </c>
      <c r="D14" s="50">
        <v>36</v>
      </c>
      <c r="E14" s="50" t="s">
        <v>224</v>
      </c>
      <c r="F14" s="50"/>
      <c r="G14" s="36" t="s">
        <v>560</v>
      </c>
    </row>
    <row r="15" spans="1:7" ht="12.75">
      <c r="A15" s="169">
        <v>2</v>
      </c>
      <c r="B15" s="28" t="s">
        <v>202</v>
      </c>
      <c r="C15" s="29">
        <v>17</v>
      </c>
      <c r="D15" s="29">
        <v>48</v>
      </c>
      <c r="E15" s="29" t="s">
        <v>224</v>
      </c>
      <c r="F15" s="29"/>
      <c r="G15" s="71" t="s">
        <v>560</v>
      </c>
    </row>
    <row r="16" spans="1:7" ht="12.75">
      <c r="A16" s="169">
        <v>3</v>
      </c>
      <c r="B16" s="28" t="s">
        <v>202</v>
      </c>
      <c r="C16" s="29">
        <v>18</v>
      </c>
      <c r="D16" s="29">
        <v>48</v>
      </c>
      <c r="E16" s="29" t="s">
        <v>224</v>
      </c>
      <c r="F16" s="29"/>
      <c r="G16" s="71" t="s">
        <v>560</v>
      </c>
    </row>
    <row r="17" spans="1:7" ht="12.75">
      <c r="A17" s="169">
        <v>4</v>
      </c>
      <c r="B17" s="28" t="s">
        <v>202</v>
      </c>
      <c r="C17" s="29">
        <v>19</v>
      </c>
      <c r="D17" s="29">
        <v>48</v>
      </c>
      <c r="E17" s="29" t="s">
        <v>224</v>
      </c>
      <c r="F17" s="29"/>
      <c r="G17" s="71" t="s">
        <v>560</v>
      </c>
    </row>
    <row r="18" spans="1:7" ht="12.75">
      <c r="A18" s="169">
        <v>5</v>
      </c>
      <c r="B18" s="28" t="s">
        <v>202</v>
      </c>
      <c r="C18" s="29" t="s">
        <v>203</v>
      </c>
      <c r="D18" s="29">
        <v>32</v>
      </c>
      <c r="E18" s="29" t="s">
        <v>224</v>
      </c>
      <c r="F18" s="29"/>
      <c r="G18" s="71" t="s">
        <v>560</v>
      </c>
    </row>
    <row r="19" spans="1:7" ht="12.75">
      <c r="A19" s="169">
        <v>6</v>
      </c>
      <c r="B19" s="28" t="s">
        <v>202</v>
      </c>
      <c r="C19" s="29">
        <v>20</v>
      </c>
      <c r="D19" s="29">
        <v>48</v>
      </c>
      <c r="E19" s="29" t="s">
        <v>224</v>
      </c>
      <c r="F19" s="29"/>
      <c r="G19" s="71" t="s">
        <v>560</v>
      </c>
    </row>
    <row r="20" spans="1:7" ht="12.75">
      <c r="A20" s="169">
        <v>7</v>
      </c>
      <c r="B20" s="28" t="s">
        <v>202</v>
      </c>
      <c r="C20" s="29">
        <v>21</v>
      </c>
      <c r="D20" s="29">
        <v>48</v>
      </c>
      <c r="E20" s="29" t="s">
        <v>224</v>
      </c>
      <c r="F20" s="29"/>
      <c r="G20" s="71" t="s">
        <v>560</v>
      </c>
    </row>
    <row r="21" spans="1:7" ht="12.75">
      <c r="A21" s="169">
        <v>8</v>
      </c>
      <c r="B21" s="28" t="s">
        <v>202</v>
      </c>
      <c r="C21" s="29" t="s">
        <v>204</v>
      </c>
      <c r="D21" s="29">
        <v>32</v>
      </c>
      <c r="E21" s="29" t="s">
        <v>224</v>
      </c>
      <c r="F21" s="29"/>
      <c r="G21" s="71" t="s">
        <v>560</v>
      </c>
    </row>
    <row r="22" spans="1:7" ht="12.75">
      <c r="A22" s="169">
        <v>9</v>
      </c>
      <c r="B22" s="28" t="s">
        <v>202</v>
      </c>
      <c r="C22" s="29">
        <v>24</v>
      </c>
      <c r="D22" s="29">
        <v>64</v>
      </c>
      <c r="E22" s="29" t="s">
        <v>224</v>
      </c>
      <c r="F22" s="29"/>
      <c r="G22" s="71" t="s">
        <v>560</v>
      </c>
    </row>
    <row r="23" spans="1:7" ht="12.75">
      <c r="A23" s="169">
        <v>10</v>
      </c>
      <c r="B23" s="28" t="s">
        <v>205</v>
      </c>
      <c r="C23" s="29" t="s">
        <v>206</v>
      </c>
      <c r="D23" s="29">
        <v>46</v>
      </c>
      <c r="E23" s="29" t="s">
        <v>224</v>
      </c>
      <c r="F23" s="29"/>
      <c r="G23" s="71" t="s">
        <v>560</v>
      </c>
    </row>
    <row r="24" spans="1:7" ht="12.75">
      <c r="A24" s="169">
        <v>11</v>
      </c>
      <c r="B24" s="28" t="s">
        <v>205</v>
      </c>
      <c r="C24" s="29" t="s">
        <v>558</v>
      </c>
      <c r="D24" s="29">
        <v>64</v>
      </c>
      <c r="E24" s="29" t="s">
        <v>224</v>
      </c>
      <c r="F24" s="29"/>
      <c r="G24" s="71" t="s">
        <v>560</v>
      </c>
    </row>
    <row r="25" spans="1:7" ht="12.75">
      <c r="A25" s="169">
        <v>12</v>
      </c>
      <c r="B25" s="28" t="s">
        <v>205</v>
      </c>
      <c r="C25" s="29">
        <v>16</v>
      </c>
      <c r="D25" s="29">
        <v>64</v>
      </c>
      <c r="E25" s="29" t="s">
        <v>224</v>
      </c>
      <c r="F25" s="29"/>
      <c r="G25" s="71" t="s">
        <v>560</v>
      </c>
    </row>
    <row r="26" spans="1:7" ht="12.75">
      <c r="A26" s="169">
        <v>13</v>
      </c>
      <c r="B26" s="28" t="s">
        <v>205</v>
      </c>
      <c r="C26" s="29" t="s">
        <v>585</v>
      </c>
      <c r="D26" s="29">
        <v>40</v>
      </c>
      <c r="E26" s="29" t="s">
        <v>224</v>
      </c>
      <c r="F26" s="29"/>
      <c r="G26" s="71" t="s">
        <v>560</v>
      </c>
    </row>
    <row r="27" spans="1:7" ht="12.75">
      <c r="A27" s="169">
        <v>14</v>
      </c>
      <c r="B27" s="28" t="s">
        <v>205</v>
      </c>
      <c r="C27" s="29">
        <v>18</v>
      </c>
      <c r="D27" s="29">
        <v>64</v>
      </c>
      <c r="E27" s="29" t="s">
        <v>224</v>
      </c>
      <c r="F27" s="29"/>
      <c r="G27" s="71" t="s">
        <v>560</v>
      </c>
    </row>
    <row r="28" spans="1:7" ht="12.75">
      <c r="A28" s="169">
        <v>15</v>
      </c>
      <c r="B28" s="28" t="s">
        <v>207</v>
      </c>
      <c r="C28" s="237" t="s">
        <v>256</v>
      </c>
      <c r="D28" s="29">
        <v>64</v>
      </c>
      <c r="E28" s="29" t="s">
        <v>224</v>
      </c>
      <c r="F28" s="29"/>
      <c r="G28" s="71" t="s">
        <v>560</v>
      </c>
    </row>
    <row r="29" spans="1:7" ht="12.75">
      <c r="A29" s="169">
        <v>16</v>
      </c>
      <c r="B29" s="28" t="s">
        <v>207</v>
      </c>
      <c r="C29" s="29">
        <v>3</v>
      </c>
      <c r="D29" s="29">
        <v>64</v>
      </c>
      <c r="E29" s="29" t="s">
        <v>224</v>
      </c>
      <c r="F29" s="29"/>
      <c r="G29" s="71" t="s">
        <v>560</v>
      </c>
    </row>
    <row r="30" spans="1:7" ht="12.75">
      <c r="A30" s="169">
        <v>17</v>
      </c>
      <c r="B30" s="28" t="s">
        <v>207</v>
      </c>
      <c r="C30" s="29">
        <v>12</v>
      </c>
      <c r="D30" s="29">
        <v>48</v>
      </c>
      <c r="E30" s="29" t="s">
        <v>224</v>
      </c>
      <c r="F30" s="29"/>
      <c r="G30" s="71" t="s">
        <v>560</v>
      </c>
    </row>
    <row r="31" spans="1:7" ht="12.75">
      <c r="A31" s="169">
        <v>18</v>
      </c>
      <c r="B31" s="28" t="s">
        <v>208</v>
      </c>
      <c r="C31" s="29" t="s">
        <v>209</v>
      </c>
      <c r="D31" s="29">
        <v>18</v>
      </c>
      <c r="E31" s="29" t="s">
        <v>224</v>
      </c>
      <c r="F31" s="29"/>
      <c r="G31" s="71" t="s">
        <v>560</v>
      </c>
    </row>
    <row r="32" spans="1:7" ht="12.75">
      <c r="A32" s="169">
        <v>19</v>
      </c>
      <c r="B32" s="28" t="s">
        <v>208</v>
      </c>
      <c r="C32" s="29">
        <v>3</v>
      </c>
      <c r="D32" s="29">
        <v>6</v>
      </c>
      <c r="E32" s="29" t="s">
        <v>224</v>
      </c>
      <c r="F32" s="29"/>
      <c r="G32" s="71" t="s">
        <v>560</v>
      </c>
    </row>
    <row r="33" spans="1:7" ht="12.75">
      <c r="A33" s="169">
        <v>20</v>
      </c>
      <c r="B33" s="28" t="s">
        <v>208</v>
      </c>
      <c r="C33" s="29">
        <v>4</v>
      </c>
      <c r="D33" s="29">
        <v>12</v>
      </c>
      <c r="E33" s="29" t="s">
        <v>224</v>
      </c>
      <c r="F33" s="29"/>
      <c r="G33" s="71" t="s">
        <v>560</v>
      </c>
    </row>
    <row r="34" spans="1:7" ht="12.75">
      <c r="A34" s="169">
        <v>21</v>
      </c>
      <c r="B34" s="28" t="s">
        <v>208</v>
      </c>
      <c r="C34" s="29">
        <v>6</v>
      </c>
      <c r="D34" s="29">
        <v>18</v>
      </c>
      <c r="E34" s="29" t="s">
        <v>224</v>
      </c>
      <c r="F34" s="29"/>
      <c r="G34" s="71" t="s">
        <v>560</v>
      </c>
    </row>
    <row r="35" spans="1:7" ht="12.75">
      <c r="A35" s="169">
        <v>22</v>
      </c>
      <c r="B35" s="28" t="s">
        <v>210</v>
      </c>
      <c r="C35" s="29" t="s">
        <v>211</v>
      </c>
      <c r="D35" s="29">
        <v>18</v>
      </c>
      <c r="E35" s="29" t="s">
        <v>224</v>
      </c>
      <c r="F35" s="29"/>
      <c r="G35" s="71" t="s">
        <v>560</v>
      </c>
    </row>
    <row r="36" spans="1:7" ht="12.75">
      <c r="A36" s="169">
        <v>23</v>
      </c>
      <c r="B36" s="28" t="s">
        <v>212</v>
      </c>
      <c r="C36" s="29">
        <v>12</v>
      </c>
      <c r="D36" s="29">
        <v>78</v>
      </c>
      <c r="E36" s="29" t="s">
        <v>224</v>
      </c>
      <c r="F36" s="29"/>
      <c r="G36" s="71" t="s">
        <v>560</v>
      </c>
    </row>
    <row r="37" spans="1:7" ht="12.75">
      <c r="A37" s="169">
        <v>24</v>
      </c>
      <c r="B37" s="28" t="s">
        <v>212</v>
      </c>
      <c r="C37" s="29">
        <v>14</v>
      </c>
      <c r="D37" s="29">
        <v>80</v>
      </c>
      <c r="E37" s="29" t="s">
        <v>224</v>
      </c>
      <c r="F37" s="29"/>
      <c r="G37" s="71" t="s">
        <v>560</v>
      </c>
    </row>
    <row r="38" spans="1:7" ht="12.75">
      <c r="A38" s="169">
        <v>25</v>
      </c>
      <c r="B38" s="28" t="s">
        <v>212</v>
      </c>
      <c r="C38" s="29">
        <v>16</v>
      </c>
      <c r="D38" s="29">
        <v>80</v>
      </c>
      <c r="E38" s="29" t="s">
        <v>224</v>
      </c>
      <c r="F38" s="29"/>
      <c r="G38" s="71" t="s">
        <v>560</v>
      </c>
    </row>
    <row r="39" spans="1:7" ht="12.75">
      <c r="A39" s="169">
        <v>26</v>
      </c>
      <c r="B39" s="28" t="s">
        <v>212</v>
      </c>
      <c r="C39" s="29">
        <v>22</v>
      </c>
      <c r="D39" s="29">
        <v>80</v>
      </c>
      <c r="E39" s="29" t="s">
        <v>224</v>
      </c>
      <c r="F39" s="29"/>
      <c r="G39" s="71" t="s">
        <v>560</v>
      </c>
    </row>
    <row r="40" spans="1:7" ht="12.75">
      <c r="A40" s="169">
        <v>27</v>
      </c>
      <c r="B40" s="28" t="s">
        <v>212</v>
      </c>
      <c r="C40" s="29">
        <v>24</v>
      </c>
      <c r="D40" s="29">
        <v>60</v>
      </c>
      <c r="E40" s="29" t="s">
        <v>224</v>
      </c>
      <c r="F40" s="29"/>
      <c r="G40" s="71" t="s">
        <v>560</v>
      </c>
    </row>
    <row r="41" spans="1:7" ht="12.75">
      <c r="A41" s="169">
        <v>28</v>
      </c>
      <c r="B41" s="28" t="s">
        <v>212</v>
      </c>
      <c r="C41" s="29" t="s">
        <v>559</v>
      </c>
      <c r="D41" s="29">
        <v>80</v>
      </c>
      <c r="E41" s="29" t="s">
        <v>224</v>
      </c>
      <c r="F41" s="29"/>
      <c r="G41" s="71" t="s">
        <v>560</v>
      </c>
    </row>
    <row r="42" spans="1:7" ht="12.75">
      <c r="A42" s="169">
        <v>29</v>
      </c>
      <c r="B42" s="28" t="s">
        <v>212</v>
      </c>
      <c r="C42" s="29">
        <v>26</v>
      </c>
      <c r="D42" s="29">
        <v>76</v>
      </c>
      <c r="E42" s="29" t="s">
        <v>224</v>
      </c>
      <c r="F42" s="29"/>
      <c r="G42" s="71" t="s">
        <v>560</v>
      </c>
    </row>
    <row r="43" spans="1:7" ht="12.75">
      <c r="A43" s="169">
        <v>30</v>
      </c>
      <c r="B43" s="28" t="s">
        <v>183</v>
      </c>
      <c r="C43" s="238" t="s">
        <v>259</v>
      </c>
      <c r="D43" s="29">
        <v>48</v>
      </c>
      <c r="E43" s="29" t="s">
        <v>224</v>
      </c>
      <c r="F43" s="29"/>
      <c r="G43" s="71" t="s">
        <v>560</v>
      </c>
    </row>
    <row r="44" spans="1:7" ht="12.75">
      <c r="A44" s="169">
        <v>31</v>
      </c>
      <c r="B44" s="28" t="s">
        <v>183</v>
      </c>
      <c r="C44" s="29">
        <v>25</v>
      </c>
      <c r="D44" s="29">
        <v>8</v>
      </c>
      <c r="E44" s="29" t="s">
        <v>224</v>
      </c>
      <c r="F44" s="29"/>
      <c r="G44" s="71" t="s">
        <v>560</v>
      </c>
    </row>
    <row r="45" spans="1:7" ht="12.75">
      <c r="A45" s="169">
        <v>32</v>
      </c>
      <c r="B45" s="28" t="s">
        <v>183</v>
      </c>
      <c r="C45" s="29">
        <v>36</v>
      </c>
      <c r="D45" s="29">
        <v>8</v>
      </c>
      <c r="E45" s="29" t="s">
        <v>224</v>
      </c>
      <c r="F45" s="29"/>
      <c r="G45" s="71" t="s">
        <v>560</v>
      </c>
    </row>
    <row r="46" spans="1:7" ht="12.75">
      <c r="A46" s="169">
        <v>33</v>
      </c>
      <c r="B46" s="28" t="s">
        <v>183</v>
      </c>
      <c r="C46" s="29">
        <v>45</v>
      </c>
      <c r="D46" s="29">
        <v>64</v>
      </c>
      <c r="E46" s="29" t="s">
        <v>224</v>
      </c>
      <c r="F46" s="29"/>
      <c r="G46" s="71" t="s">
        <v>560</v>
      </c>
    </row>
    <row r="47" spans="1:7" ht="12.75">
      <c r="A47" s="169">
        <v>34</v>
      </c>
      <c r="B47" s="28" t="s">
        <v>183</v>
      </c>
      <c r="C47" s="29" t="s">
        <v>187</v>
      </c>
      <c r="D47" s="29">
        <v>18</v>
      </c>
      <c r="E47" s="29" t="s">
        <v>224</v>
      </c>
      <c r="F47" s="29"/>
      <c r="G47" s="71" t="s">
        <v>560</v>
      </c>
    </row>
    <row r="48" spans="1:7" ht="12.75">
      <c r="A48" s="169">
        <v>35</v>
      </c>
      <c r="B48" s="28" t="s">
        <v>183</v>
      </c>
      <c r="C48" s="29" t="s">
        <v>188</v>
      </c>
      <c r="D48" s="29">
        <v>40</v>
      </c>
      <c r="E48" s="29" t="s">
        <v>224</v>
      </c>
      <c r="F48" s="29"/>
      <c r="G48" s="71" t="s">
        <v>560</v>
      </c>
    </row>
    <row r="49" spans="1:7" ht="12.75">
      <c r="A49" s="169">
        <v>36</v>
      </c>
      <c r="B49" s="28" t="s">
        <v>183</v>
      </c>
      <c r="C49" s="29">
        <v>53</v>
      </c>
      <c r="D49" s="29">
        <v>70</v>
      </c>
      <c r="E49" s="29" t="s">
        <v>224</v>
      </c>
      <c r="F49" s="29"/>
      <c r="G49" s="71" t="s">
        <v>560</v>
      </c>
    </row>
    <row r="50" spans="1:7" ht="12.75">
      <c r="A50" s="169">
        <v>37</v>
      </c>
      <c r="B50" s="28" t="s">
        <v>183</v>
      </c>
      <c r="C50" s="29">
        <v>54</v>
      </c>
      <c r="D50" s="29">
        <v>18</v>
      </c>
      <c r="E50" s="29" t="s">
        <v>224</v>
      </c>
      <c r="F50" s="29"/>
      <c r="G50" s="71" t="s">
        <v>560</v>
      </c>
    </row>
    <row r="51" spans="1:7" ht="12.75">
      <c r="A51" s="169">
        <v>38</v>
      </c>
      <c r="B51" s="28" t="s">
        <v>183</v>
      </c>
      <c r="C51" s="29">
        <v>55</v>
      </c>
      <c r="D51" s="29">
        <v>64</v>
      </c>
      <c r="E51" s="29" t="s">
        <v>224</v>
      </c>
      <c r="F51" s="29"/>
      <c r="G51" s="71" t="s">
        <v>560</v>
      </c>
    </row>
    <row r="52" spans="1:7" ht="12.75">
      <c r="A52" s="169">
        <v>39</v>
      </c>
      <c r="B52" s="28" t="s">
        <v>183</v>
      </c>
      <c r="C52" s="29">
        <v>57</v>
      </c>
      <c r="D52" s="29">
        <v>70</v>
      </c>
      <c r="E52" s="29" t="s">
        <v>224</v>
      </c>
      <c r="F52" s="29"/>
      <c r="G52" s="71" t="s">
        <v>560</v>
      </c>
    </row>
    <row r="53" spans="1:7" ht="12.75">
      <c r="A53" s="169">
        <v>40</v>
      </c>
      <c r="B53" s="28" t="s">
        <v>183</v>
      </c>
      <c r="C53" s="29">
        <v>60</v>
      </c>
      <c r="D53" s="29">
        <v>129</v>
      </c>
      <c r="E53" s="29" t="s">
        <v>224</v>
      </c>
      <c r="F53" s="29"/>
      <c r="G53" s="71" t="s">
        <v>560</v>
      </c>
    </row>
    <row r="54" spans="1:7" ht="12.75">
      <c r="A54" s="169">
        <v>41</v>
      </c>
      <c r="B54" s="28" t="s">
        <v>182</v>
      </c>
      <c r="C54" s="29">
        <v>15</v>
      </c>
      <c r="D54" s="29">
        <v>80</v>
      </c>
      <c r="E54" s="29" t="s">
        <v>224</v>
      </c>
      <c r="F54" s="29"/>
      <c r="G54" s="71" t="s">
        <v>560</v>
      </c>
    </row>
    <row r="55" spans="1:7" ht="12.75">
      <c r="A55" s="169">
        <v>42</v>
      </c>
      <c r="B55" s="28" t="s">
        <v>182</v>
      </c>
      <c r="C55" s="29">
        <v>17</v>
      </c>
      <c r="D55" s="29">
        <v>80</v>
      </c>
      <c r="E55" s="29" t="s">
        <v>224</v>
      </c>
      <c r="F55" s="29"/>
      <c r="G55" s="71" t="s">
        <v>560</v>
      </c>
    </row>
    <row r="56" spans="1:7" ht="12.75">
      <c r="A56" s="169">
        <v>43</v>
      </c>
      <c r="B56" s="28" t="s">
        <v>185</v>
      </c>
      <c r="C56" s="29" t="s">
        <v>186</v>
      </c>
      <c r="D56" s="29">
        <v>18</v>
      </c>
      <c r="E56" s="29" t="s">
        <v>224</v>
      </c>
      <c r="F56" s="29"/>
      <c r="G56" s="71" t="s">
        <v>560</v>
      </c>
    </row>
    <row r="57" spans="1:7" ht="12.75">
      <c r="A57" s="169">
        <v>44</v>
      </c>
      <c r="B57" s="28" t="s">
        <v>185</v>
      </c>
      <c r="C57" s="29">
        <v>27</v>
      </c>
      <c r="D57" s="29">
        <v>12</v>
      </c>
      <c r="E57" s="29" t="s">
        <v>224</v>
      </c>
      <c r="F57" s="29"/>
      <c r="G57" s="71" t="s">
        <v>560</v>
      </c>
    </row>
    <row r="58" spans="1:7" ht="12.75">
      <c r="A58" s="169">
        <v>45</v>
      </c>
      <c r="B58" s="28" t="s">
        <v>185</v>
      </c>
      <c r="C58" s="29">
        <v>29</v>
      </c>
      <c r="D58" s="29">
        <v>18</v>
      </c>
      <c r="E58" s="29" t="s">
        <v>224</v>
      </c>
      <c r="F58" s="29"/>
      <c r="G58" s="71" t="s">
        <v>560</v>
      </c>
    </row>
    <row r="59" spans="1:7" ht="13.5" thickBot="1">
      <c r="A59" s="169">
        <v>46</v>
      </c>
      <c r="B59" s="3" t="s">
        <v>185</v>
      </c>
      <c r="C59" s="5" t="s">
        <v>213</v>
      </c>
      <c r="D59" s="5">
        <v>18</v>
      </c>
      <c r="E59" s="5" t="s">
        <v>224</v>
      </c>
      <c r="F59" s="5"/>
      <c r="G59" s="71" t="s">
        <v>560</v>
      </c>
    </row>
    <row r="60" spans="1:7" ht="13.5" thickBot="1">
      <c r="A60" s="167"/>
      <c r="B60" s="110" t="s">
        <v>235</v>
      </c>
      <c r="C60" s="99"/>
      <c r="D60" s="33">
        <f>SUM(D14:D59)</f>
        <v>2227</v>
      </c>
      <c r="E60" s="99"/>
      <c r="F60" s="99"/>
      <c r="G60" s="168"/>
    </row>
    <row r="61" spans="1:7" ht="12.75">
      <c r="A61" s="170">
        <v>1</v>
      </c>
      <c r="B61" s="69" t="s">
        <v>202</v>
      </c>
      <c r="C61" s="79">
        <v>2</v>
      </c>
      <c r="D61" s="79">
        <v>70</v>
      </c>
      <c r="E61" s="79"/>
      <c r="F61" s="50" t="s">
        <v>560</v>
      </c>
      <c r="G61" s="269" t="s">
        <v>560</v>
      </c>
    </row>
    <row r="62" spans="1:7" ht="12.75">
      <c r="A62" s="169">
        <v>2</v>
      </c>
      <c r="B62" s="28" t="s">
        <v>202</v>
      </c>
      <c r="C62" s="29" t="s">
        <v>584</v>
      </c>
      <c r="D62" s="29">
        <v>56</v>
      </c>
      <c r="E62" s="29"/>
      <c r="F62" s="79" t="s">
        <v>560</v>
      </c>
      <c r="G62" s="269" t="s">
        <v>560</v>
      </c>
    </row>
    <row r="63" spans="1:7" ht="12.75">
      <c r="A63" s="169">
        <v>3</v>
      </c>
      <c r="B63" s="28" t="s">
        <v>202</v>
      </c>
      <c r="C63" s="29">
        <v>4</v>
      </c>
      <c r="D63" s="29">
        <v>70</v>
      </c>
      <c r="E63" s="29"/>
      <c r="F63" s="79" t="s">
        <v>560</v>
      </c>
      <c r="G63" s="269" t="s">
        <v>560</v>
      </c>
    </row>
    <row r="64" spans="1:7" ht="12.75">
      <c r="A64" s="169">
        <v>4</v>
      </c>
      <c r="B64" s="28" t="s">
        <v>202</v>
      </c>
      <c r="C64" s="29" t="s">
        <v>214</v>
      </c>
      <c r="D64" s="29">
        <v>90</v>
      </c>
      <c r="E64" s="29"/>
      <c r="F64" s="79" t="s">
        <v>560</v>
      </c>
      <c r="G64" s="269" t="s">
        <v>560</v>
      </c>
    </row>
    <row r="65" spans="1:7" ht="12.75">
      <c r="A65" s="169">
        <v>5</v>
      </c>
      <c r="B65" s="28" t="s">
        <v>202</v>
      </c>
      <c r="C65" s="29" t="s">
        <v>215</v>
      </c>
      <c r="D65" s="29">
        <v>90</v>
      </c>
      <c r="E65" s="29"/>
      <c r="F65" s="79" t="s">
        <v>560</v>
      </c>
      <c r="G65" s="269" t="s">
        <v>560</v>
      </c>
    </row>
    <row r="66" spans="1:7" ht="12.75">
      <c r="A66" s="169">
        <v>6</v>
      </c>
      <c r="B66" s="28" t="s">
        <v>205</v>
      </c>
      <c r="C66" s="29">
        <v>24</v>
      </c>
      <c r="D66" s="29">
        <v>64</v>
      </c>
      <c r="E66" s="29"/>
      <c r="F66" s="79" t="s">
        <v>560</v>
      </c>
      <c r="G66" s="269" t="s">
        <v>560</v>
      </c>
    </row>
    <row r="67" spans="1:7" ht="12.75">
      <c r="A67" s="169">
        <v>7</v>
      </c>
      <c r="B67" s="28" t="s">
        <v>205</v>
      </c>
      <c r="C67" s="29">
        <v>26</v>
      </c>
      <c r="D67" s="29">
        <v>64</v>
      </c>
      <c r="E67" s="29"/>
      <c r="F67" s="79" t="s">
        <v>560</v>
      </c>
      <c r="G67" s="269" t="s">
        <v>560</v>
      </c>
    </row>
    <row r="68" spans="1:7" ht="12.75">
      <c r="A68" s="169">
        <v>8</v>
      </c>
      <c r="B68" s="28" t="s">
        <v>216</v>
      </c>
      <c r="C68" s="29">
        <v>16</v>
      </c>
      <c r="D68" s="29">
        <v>90</v>
      </c>
      <c r="E68" s="29"/>
      <c r="F68" s="79" t="s">
        <v>560</v>
      </c>
      <c r="G68" s="269" t="s">
        <v>560</v>
      </c>
    </row>
    <row r="69" spans="1:7" ht="12.75">
      <c r="A69" s="169">
        <v>9</v>
      </c>
      <c r="B69" s="28" t="s">
        <v>207</v>
      </c>
      <c r="C69" s="29">
        <v>4</v>
      </c>
      <c r="D69" s="29">
        <v>80</v>
      </c>
      <c r="E69" s="29"/>
      <c r="F69" s="79" t="s">
        <v>560</v>
      </c>
      <c r="G69" s="269" t="s">
        <v>560</v>
      </c>
    </row>
    <row r="70" spans="1:7" ht="12.75">
      <c r="A70" s="169">
        <v>10</v>
      </c>
      <c r="B70" s="28" t="s">
        <v>183</v>
      </c>
      <c r="C70" s="29" t="s">
        <v>217</v>
      </c>
      <c r="D70" s="29">
        <v>90</v>
      </c>
      <c r="E70" s="29"/>
      <c r="F70" s="79" t="s">
        <v>560</v>
      </c>
      <c r="G70" s="269" t="s">
        <v>560</v>
      </c>
    </row>
    <row r="71" spans="1:7" ht="12.75">
      <c r="A71" s="169">
        <v>11</v>
      </c>
      <c r="B71" s="28" t="s">
        <v>183</v>
      </c>
      <c r="C71" s="29">
        <v>47</v>
      </c>
      <c r="D71" s="29">
        <v>64</v>
      </c>
      <c r="E71" s="29"/>
      <c r="F71" s="79" t="s">
        <v>560</v>
      </c>
      <c r="G71" s="269" t="s">
        <v>560</v>
      </c>
    </row>
    <row r="72" spans="1:7" ht="12.75">
      <c r="A72" s="169">
        <v>12</v>
      </c>
      <c r="B72" s="28" t="s">
        <v>183</v>
      </c>
      <c r="C72" s="29">
        <v>49</v>
      </c>
      <c r="D72" s="29">
        <v>64</v>
      </c>
      <c r="E72" s="29"/>
      <c r="F72" s="79" t="s">
        <v>560</v>
      </c>
      <c r="G72" s="269" t="s">
        <v>560</v>
      </c>
    </row>
    <row r="73" spans="1:7" ht="12.75">
      <c r="A73" s="169">
        <v>13</v>
      </c>
      <c r="B73" s="28" t="s">
        <v>182</v>
      </c>
      <c r="C73" s="29">
        <v>3</v>
      </c>
      <c r="D73" s="29">
        <v>80</v>
      </c>
      <c r="E73" s="29"/>
      <c r="F73" s="79" t="s">
        <v>560</v>
      </c>
      <c r="G73" s="269" t="s">
        <v>560</v>
      </c>
    </row>
    <row r="74" spans="1:7" ht="12.75">
      <c r="A74" s="169">
        <v>14</v>
      </c>
      <c r="B74" s="28" t="s">
        <v>182</v>
      </c>
      <c r="C74" s="29">
        <v>5</v>
      </c>
      <c r="D74" s="29">
        <v>80</v>
      </c>
      <c r="E74" s="29"/>
      <c r="F74" s="79" t="s">
        <v>560</v>
      </c>
      <c r="G74" s="269" t="s">
        <v>560</v>
      </c>
    </row>
    <row r="75" spans="1:7" ht="12.75">
      <c r="A75" s="169">
        <v>15</v>
      </c>
      <c r="B75" s="28" t="s">
        <v>182</v>
      </c>
      <c r="C75" s="29">
        <v>7</v>
      </c>
      <c r="D75" s="29">
        <v>80</v>
      </c>
      <c r="E75" s="29"/>
      <c r="F75" s="79" t="s">
        <v>560</v>
      </c>
      <c r="G75" s="269" t="s">
        <v>560</v>
      </c>
    </row>
    <row r="76" spans="1:7" ht="12.75">
      <c r="A76" s="169">
        <v>16</v>
      </c>
      <c r="B76" s="28" t="s">
        <v>182</v>
      </c>
      <c r="C76" s="29">
        <v>9</v>
      </c>
      <c r="D76" s="29">
        <v>80</v>
      </c>
      <c r="E76" s="29"/>
      <c r="F76" s="79" t="s">
        <v>560</v>
      </c>
      <c r="G76" s="269" t="s">
        <v>560</v>
      </c>
    </row>
    <row r="77" spans="1:7" ht="12.75">
      <c r="A77" s="169">
        <v>17</v>
      </c>
      <c r="B77" s="28" t="s">
        <v>182</v>
      </c>
      <c r="C77" s="29">
        <v>13</v>
      </c>
      <c r="D77" s="29">
        <v>80</v>
      </c>
      <c r="E77" s="29"/>
      <c r="F77" s="79" t="s">
        <v>560</v>
      </c>
      <c r="G77" s="269" t="s">
        <v>560</v>
      </c>
    </row>
    <row r="78" spans="1:7" ht="12.75">
      <c r="A78" s="169">
        <v>18</v>
      </c>
      <c r="B78" s="3" t="s">
        <v>185</v>
      </c>
      <c r="C78" s="5">
        <v>14</v>
      </c>
      <c r="D78" s="5">
        <v>80</v>
      </c>
      <c r="E78" s="5"/>
      <c r="F78" s="79" t="s">
        <v>560</v>
      </c>
      <c r="G78" s="269" t="s">
        <v>560</v>
      </c>
    </row>
    <row r="79" spans="1:7" ht="13.5" thickBot="1">
      <c r="A79" s="169">
        <v>19</v>
      </c>
      <c r="B79" s="3" t="s">
        <v>185</v>
      </c>
      <c r="C79" s="5">
        <v>16</v>
      </c>
      <c r="D79" s="5">
        <v>80</v>
      </c>
      <c r="E79" s="5"/>
      <c r="F79" s="40" t="s">
        <v>560</v>
      </c>
      <c r="G79" s="269" t="s">
        <v>560</v>
      </c>
    </row>
    <row r="80" spans="1:7" ht="13.5" thickBot="1">
      <c r="A80" s="167"/>
      <c r="B80" s="110" t="s">
        <v>235</v>
      </c>
      <c r="C80" s="99"/>
      <c r="D80" s="33">
        <f>SUM(D61:D79)</f>
        <v>1452</v>
      </c>
      <c r="E80" s="99"/>
      <c r="F80" s="99"/>
      <c r="G80" s="168"/>
    </row>
    <row r="81" spans="1:7" ht="12.75">
      <c r="A81" s="170">
        <v>1</v>
      </c>
      <c r="B81" s="69" t="s">
        <v>202</v>
      </c>
      <c r="C81" s="79">
        <v>7</v>
      </c>
      <c r="D81" s="79">
        <v>87</v>
      </c>
      <c r="E81" s="79"/>
      <c r="F81" s="79"/>
      <c r="G81" s="71" t="s">
        <v>560</v>
      </c>
    </row>
    <row r="82" spans="1:7" ht="12.75">
      <c r="A82" s="169">
        <v>2</v>
      </c>
      <c r="B82" s="28" t="s">
        <v>202</v>
      </c>
      <c r="C82" s="29">
        <v>13</v>
      </c>
      <c r="D82" s="29">
        <v>80</v>
      </c>
      <c r="E82" s="29"/>
      <c r="F82" s="29"/>
      <c r="G82" s="71" t="s">
        <v>560</v>
      </c>
    </row>
    <row r="83" spans="1:7" ht="12.75">
      <c r="A83" s="169">
        <v>3</v>
      </c>
      <c r="B83" s="28" t="s">
        <v>205</v>
      </c>
      <c r="C83" s="29" t="s">
        <v>575</v>
      </c>
      <c r="D83" s="29">
        <v>137</v>
      </c>
      <c r="E83" s="29"/>
      <c r="F83" s="29"/>
      <c r="G83" s="71" t="s">
        <v>560</v>
      </c>
    </row>
    <row r="84" spans="1:7" ht="12.75">
      <c r="A84" s="169">
        <v>4</v>
      </c>
      <c r="B84" s="28" t="s">
        <v>207</v>
      </c>
      <c r="C84" s="29" t="s">
        <v>257</v>
      </c>
      <c r="D84" s="29">
        <v>72</v>
      </c>
      <c r="E84" s="29"/>
      <c r="F84" s="29"/>
      <c r="G84" s="71" t="s">
        <v>560</v>
      </c>
    </row>
    <row r="85" spans="1:7" ht="12.75">
      <c r="A85" s="169">
        <v>5</v>
      </c>
      <c r="B85" s="28" t="s">
        <v>218</v>
      </c>
      <c r="C85" s="29" t="s">
        <v>576</v>
      </c>
      <c r="D85" s="29">
        <v>100</v>
      </c>
      <c r="E85" s="29"/>
      <c r="F85" s="29"/>
      <c r="G85" s="71" t="s">
        <v>560</v>
      </c>
    </row>
    <row r="86" spans="1:7" ht="12.75">
      <c r="A86" s="169">
        <v>6</v>
      </c>
      <c r="B86" s="28" t="s">
        <v>218</v>
      </c>
      <c r="C86" s="29" t="s">
        <v>577</v>
      </c>
      <c r="D86" s="29">
        <v>72</v>
      </c>
      <c r="E86" s="29"/>
      <c r="F86" s="29"/>
      <c r="G86" s="71" t="s">
        <v>560</v>
      </c>
    </row>
    <row r="87" spans="1:7" ht="12.75">
      <c r="A87" s="169">
        <v>7</v>
      </c>
      <c r="B87" s="28" t="s">
        <v>218</v>
      </c>
      <c r="C87" s="29">
        <v>14</v>
      </c>
      <c r="D87" s="29">
        <v>87</v>
      </c>
      <c r="E87" s="29"/>
      <c r="F87" s="29"/>
      <c r="G87" s="71" t="s">
        <v>560</v>
      </c>
    </row>
    <row r="88" spans="1:7" ht="12.75">
      <c r="A88" s="169">
        <v>8</v>
      </c>
      <c r="B88" s="28" t="s">
        <v>218</v>
      </c>
      <c r="C88" s="29" t="s">
        <v>578</v>
      </c>
      <c r="D88" s="29">
        <v>58</v>
      </c>
      <c r="E88" s="29"/>
      <c r="F88" s="29"/>
      <c r="G88" s="71" t="s">
        <v>560</v>
      </c>
    </row>
    <row r="89" spans="1:7" ht="12.75">
      <c r="A89" s="169">
        <v>9</v>
      </c>
      <c r="B89" s="28" t="s">
        <v>218</v>
      </c>
      <c r="C89" s="29" t="s">
        <v>343</v>
      </c>
      <c r="D89" s="29">
        <v>58</v>
      </c>
      <c r="E89" s="29"/>
      <c r="F89" s="29"/>
      <c r="G89" s="71" t="s">
        <v>560</v>
      </c>
    </row>
    <row r="90" spans="1:7" ht="12.75">
      <c r="A90" s="169">
        <v>10</v>
      </c>
      <c r="B90" s="28" t="s">
        <v>218</v>
      </c>
      <c r="C90" s="29">
        <v>18</v>
      </c>
      <c r="D90" s="29">
        <v>90</v>
      </c>
      <c r="E90" s="29"/>
      <c r="F90" s="29"/>
      <c r="G90" s="71" t="s">
        <v>560</v>
      </c>
    </row>
    <row r="91" spans="1:7" ht="12.75">
      <c r="A91" s="169">
        <v>11</v>
      </c>
      <c r="B91" s="28" t="s">
        <v>218</v>
      </c>
      <c r="C91" s="29" t="s">
        <v>580</v>
      </c>
      <c r="D91" s="29">
        <v>58</v>
      </c>
      <c r="E91" s="29"/>
      <c r="F91" s="29"/>
      <c r="G91" s="71" t="s">
        <v>560</v>
      </c>
    </row>
    <row r="92" spans="1:7" ht="12.75">
      <c r="A92" s="169">
        <v>12</v>
      </c>
      <c r="B92" s="28" t="s">
        <v>218</v>
      </c>
      <c r="C92" s="29">
        <v>21</v>
      </c>
      <c r="D92" s="29">
        <v>171</v>
      </c>
      <c r="E92" s="29"/>
      <c r="F92" s="29"/>
      <c r="G92" s="71" t="s">
        <v>560</v>
      </c>
    </row>
    <row r="93" spans="1:7" ht="12.75">
      <c r="A93" s="169">
        <v>13</v>
      </c>
      <c r="B93" s="28" t="s">
        <v>210</v>
      </c>
      <c r="C93" s="29" t="s">
        <v>581</v>
      </c>
      <c r="D93" s="29">
        <v>196</v>
      </c>
      <c r="E93" s="29"/>
      <c r="F93" s="29"/>
      <c r="G93" s="71" t="s">
        <v>560</v>
      </c>
    </row>
    <row r="94" spans="1:7" ht="12.75">
      <c r="A94" s="169">
        <v>14</v>
      </c>
      <c r="B94" s="28" t="s">
        <v>212</v>
      </c>
      <c r="C94" s="29">
        <v>20</v>
      </c>
      <c r="D94" s="29">
        <v>30</v>
      </c>
      <c r="E94" s="29"/>
      <c r="F94" s="29"/>
      <c r="G94" s="71" t="s">
        <v>560</v>
      </c>
    </row>
    <row r="95" spans="1:7" ht="12.75">
      <c r="A95" s="169">
        <v>15</v>
      </c>
      <c r="B95" s="28" t="s">
        <v>183</v>
      </c>
      <c r="C95" s="29" t="s">
        <v>582</v>
      </c>
      <c r="D95" s="29">
        <v>125</v>
      </c>
      <c r="E95" s="29"/>
      <c r="F95" s="29"/>
      <c r="G95" s="71" t="s">
        <v>560</v>
      </c>
    </row>
    <row r="96" spans="1:7" ht="12.75">
      <c r="A96" s="169">
        <v>16</v>
      </c>
      <c r="B96" s="28" t="s">
        <v>183</v>
      </c>
      <c r="C96" s="29" t="s">
        <v>583</v>
      </c>
      <c r="D96" s="29">
        <v>125</v>
      </c>
      <c r="E96" s="29"/>
      <c r="F96" s="29"/>
      <c r="G96" s="71" t="s">
        <v>560</v>
      </c>
    </row>
    <row r="97" spans="1:7" ht="12.75">
      <c r="A97" s="169">
        <v>17</v>
      </c>
      <c r="B97" s="3" t="s">
        <v>183</v>
      </c>
      <c r="C97" s="29" t="s">
        <v>184</v>
      </c>
      <c r="D97" s="29">
        <v>169</v>
      </c>
      <c r="E97" s="29"/>
      <c r="F97" s="29"/>
      <c r="G97" s="71" t="s">
        <v>560</v>
      </c>
    </row>
    <row r="98" spans="1:7" ht="13.5" thickBot="1">
      <c r="A98" s="169">
        <v>18</v>
      </c>
      <c r="B98" s="3" t="s">
        <v>185</v>
      </c>
      <c r="C98" s="89">
        <v>22</v>
      </c>
      <c r="D98" s="89">
        <v>140</v>
      </c>
      <c r="E98" s="89"/>
      <c r="F98" s="89"/>
      <c r="G98" s="71" t="s">
        <v>560</v>
      </c>
    </row>
    <row r="99" spans="1:7" ht="13.5" thickBot="1">
      <c r="A99" s="37"/>
      <c r="B99" s="110" t="s">
        <v>235</v>
      </c>
      <c r="C99" s="17"/>
      <c r="D99" s="70">
        <f>SUM(D81:D98)</f>
        <v>1855</v>
      </c>
      <c r="E99" s="17"/>
      <c r="F99" s="17"/>
      <c r="G99" s="18"/>
    </row>
    <row r="100" spans="1:7" ht="13.5" thickBot="1">
      <c r="A100" s="167"/>
      <c r="B100" s="110" t="s">
        <v>76</v>
      </c>
      <c r="C100" s="99"/>
      <c r="D100" s="33">
        <f>D60+D80+D99</f>
        <v>5534</v>
      </c>
      <c r="E100" s="99"/>
      <c r="F100" s="99"/>
      <c r="G100" s="168"/>
    </row>
    <row r="102" ht="12.75">
      <c r="B102" s="294"/>
    </row>
    <row r="103" spans="2:7" ht="12.75">
      <c r="B103" s="295"/>
      <c r="C103" s="8"/>
      <c r="G103" s="8"/>
    </row>
  </sheetData>
  <mergeCells count="12">
    <mergeCell ref="A6:G6"/>
    <mergeCell ref="A8:G8"/>
    <mergeCell ref="B10:C10"/>
    <mergeCell ref="B11:C11"/>
    <mergeCell ref="A7:G7"/>
    <mergeCell ref="A1:G1"/>
    <mergeCell ref="A2:C2"/>
    <mergeCell ref="A3:C3"/>
    <mergeCell ref="A4:C4"/>
    <mergeCell ref="F2:G2"/>
    <mergeCell ref="F3:G3"/>
    <mergeCell ref="F4:G4"/>
  </mergeCells>
  <hyperlinks>
    <hyperlink ref="A1:E1" location="Главная!A1" display="Вернутся на главную страницу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1" sqref="A1:J1"/>
    </sheetView>
  </sheetViews>
  <sheetFormatPr defaultColWidth="9.140625" defaultRowHeight="12.75"/>
  <cols>
    <col min="1" max="1" width="8.57421875" style="292" bestFit="1" customWidth="1"/>
    <col min="2" max="2" width="5.8515625" style="292" customWidth="1"/>
    <col min="3" max="3" width="17.421875" style="311" customWidth="1"/>
    <col min="4" max="4" width="9.8515625" style="292" customWidth="1"/>
    <col min="5" max="5" width="8.28125" style="292" bestFit="1" customWidth="1"/>
    <col min="6" max="6" width="10.7109375" style="292" bestFit="1" customWidth="1"/>
    <col min="7" max="7" width="10.00390625" style="311" bestFit="1" customWidth="1"/>
    <col min="8" max="8" width="5.28125" style="311" bestFit="1" customWidth="1"/>
    <col min="9" max="9" width="7.28125" style="311" bestFit="1" customWidth="1"/>
    <col min="10" max="10" width="4.57421875" style="311" bestFit="1" customWidth="1"/>
    <col min="11" max="12" width="5.7109375" style="311" bestFit="1" customWidth="1"/>
    <col min="13" max="13" width="6.7109375" style="311" bestFit="1" customWidth="1"/>
    <col min="14" max="14" width="9.00390625" style="311" bestFit="1" customWidth="1"/>
    <col min="15" max="15" width="8.00390625" style="311" bestFit="1" customWidth="1"/>
    <col min="16" max="16" width="7.28125" style="311" bestFit="1" customWidth="1"/>
    <col min="17" max="17" width="8.140625" style="311" bestFit="1" customWidth="1"/>
    <col min="18" max="16384" width="9.140625" style="311" customWidth="1"/>
  </cols>
  <sheetData>
    <row r="1" spans="1:10" ht="12.75">
      <c r="A1" s="540" t="s">
        <v>122</v>
      </c>
      <c r="B1" s="540"/>
      <c r="C1" s="540"/>
      <c r="D1" s="540"/>
      <c r="E1" s="540"/>
      <c r="F1" s="540"/>
      <c r="G1" s="540"/>
      <c r="H1" s="540"/>
      <c r="I1" s="540"/>
      <c r="J1" s="540"/>
    </row>
    <row r="2" spans="1:10" ht="12.75">
      <c r="A2" s="542" t="s">
        <v>198</v>
      </c>
      <c r="B2" s="542"/>
      <c r="C2" s="542"/>
      <c r="D2" s="353"/>
      <c r="E2" s="352"/>
      <c r="F2" s="542" t="s">
        <v>248</v>
      </c>
      <c r="G2" s="542"/>
      <c r="H2" s="542"/>
      <c r="I2" s="542"/>
      <c r="J2" s="542"/>
    </row>
    <row r="3" spans="1:10" ht="12.75">
      <c r="A3" s="543" t="s">
        <v>470</v>
      </c>
      <c r="B3" s="543"/>
      <c r="C3" s="543"/>
      <c r="D3" s="311"/>
      <c r="F3" s="543" t="s">
        <v>552</v>
      </c>
      <c r="G3" s="543"/>
      <c r="H3" s="543"/>
      <c r="I3" s="543"/>
      <c r="J3" s="543"/>
    </row>
    <row r="4" spans="1:10" ht="12.75">
      <c r="A4" s="543" t="s">
        <v>589</v>
      </c>
      <c r="B4" s="543"/>
      <c r="C4" s="543"/>
      <c r="D4" s="311"/>
      <c r="F4" s="543" t="s">
        <v>246</v>
      </c>
      <c r="G4" s="543"/>
      <c r="H4" s="543"/>
      <c r="I4" s="543"/>
      <c r="J4" s="543"/>
    </row>
    <row r="5" spans="3:9" ht="12.75">
      <c r="C5" s="292"/>
      <c r="D5" s="311"/>
      <c r="G5" s="292"/>
      <c r="H5" s="292"/>
      <c r="I5" s="292"/>
    </row>
    <row r="6" spans="1:10" ht="15">
      <c r="A6" s="541" t="s">
        <v>249</v>
      </c>
      <c r="B6" s="541"/>
      <c r="C6" s="541"/>
      <c r="D6" s="541"/>
      <c r="E6" s="541"/>
      <c r="F6" s="541"/>
      <c r="G6" s="541"/>
      <c r="H6" s="541"/>
      <c r="I6" s="541"/>
      <c r="J6" s="541"/>
    </row>
    <row r="7" spans="1:10" ht="15">
      <c r="A7" s="541" t="s">
        <v>252</v>
      </c>
      <c r="B7" s="541"/>
      <c r="C7" s="541"/>
      <c r="D7" s="541"/>
      <c r="E7" s="541"/>
      <c r="F7" s="541"/>
      <c r="G7" s="541"/>
      <c r="H7" s="541"/>
      <c r="I7" s="541"/>
      <c r="J7" s="541"/>
    </row>
    <row r="8" spans="1:10" ht="15">
      <c r="A8" s="541" t="s">
        <v>626</v>
      </c>
      <c r="B8" s="541"/>
      <c r="C8" s="541"/>
      <c r="D8" s="541"/>
      <c r="E8" s="541"/>
      <c r="F8" s="541"/>
      <c r="G8" s="541"/>
      <c r="H8" s="541"/>
      <c r="I8" s="541"/>
      <c r="J8" s="292"/>
    </row>
    <row r="9" spans="3:9" ht="13.5" thickBot="1">
      <c r="C9" s="292"/>
      <c r="D9" s="311"/>
      <c r="G9" s="292"/>
      <c r="H9" s="292"/>
      <c r="I9" s="292"/>
    </row>
    <row r="10" spans="1:7" ht="12.75">
      <c r="A10" s="354" t="s">
        <v>0</v>
      </c>
      <c r="B10" s="355" t="s">
        <v>119</v>
      </c>
      <c r="C10" s="544" t="s">
        <v>177</v>
      </c>
      <c r="D10" s="544"/>
      <c r="E10" s="544"/>
      <c r="F10" s="355" t="s">
        <v>238</v>
      </c>
      <c r="G10" s="181" t="s">
        <v>239</v>
      </c>
    </row>
    <row r="11" spans="1:7" ht="13.5" thickBot="1">
      <c r="A11" s="356" t="s">
        <v>5</v>
      </c>
      <c r="B11" s="357" t="s">
        <v>120</v>
      </c>
      <c r="C11" s="358" t="s">
        <v>180</v>
      </c>
      <c r="D11" s="358" t="s">
        <v>181</v>
      </c>
      <c r="E11" s="358" t="s">
        <v>236</v>
      </c>
      <c r="F11" s="357" t="s">
        <v>237</v>
      </c>
      <c r="G11" s="359"/>
    </row>
    <row r="12" spans="1:7" ht="12.75">
      <c r="A12" s="354" t="s">
        <v>20</v>
      </c>
      <c r="B12" s="355">
        <v>1</v>
      </c>
      <c r="C12" s="360" t="s">
        <v>218</v>
      </c>
      <c r="D12" s="355" t="s">
        <v>242</v>
      </c>
      <c r="E12" s="361">
        <v>2</v>
      </c>
      <c r="F12" s="355">
        <v>91639</v>
      </c>
      <c r="G12" s="181">
        <v>9</v>
      </c>
    </row>
    <row r="13" spans="1:7" ht="12.75">
      <c r="A13" s="362"/>
      <c r="B13" s="363">
        <v>2</v>
      </c>
      <c r="C13" s="48" t="s">
        <v>218</v>
      </c>
      <c r="D13" s="363" t="s">
        <v>242</v>
      </c>
      <c r="E13" s="364">
        <v>1</v>
      </c>
      <c r="F13" s="363">
        <v>91682</v>
      </c>
      <c r="G13" s="182">
        <v>9</v>
      </c>
    </row>
    <row r="14" spans="1:7" ht="12.75">
      <c r="A14" s="362"/>
      <c r="B14" s="363"/>
      <c r="C14" s="48"/>
      <c r="D14" s="363"/>
      <c r="E14" s="364"/>
      <c r="F14" s="363"/>
      <c r="G14" s="182"/>
    </row>
    <row r="15" spans="1:7" ht="12.75">
      <c r="A15" s="365" t="s">
        <v>89</v>
      </c>
      <c r="B15" s="366">
        <v>3</v>
      </c>
      <c r="C15" s="367" t="s">
        <v>218</v>
      </c>
      <c r="D15" s="366">
        <v>21</v>
      </c>
      <c r="E15" s="368">
        <v>1</v>
      </c>
      <c r="F15" s="366">
        <v>67662</v>
      </c>
      <c r="G15" s="183">
        <v>9</v>
      </c>
    </row>
    <row r="16" spans="1:7" ht="12.75">
      <c r="A16" s="362"/>
      <c r="B16" s="363">
        <v>4</v>
      </c>
      <c r="C16" s="48" t="s">
        <v>218</v>
      </c>
      <c r="D16" s="363">
        <v>21</v>
      </c>
      <c r="E16" s="364">
        <v>2</v>
      </c>
      <c r="F16" s="363">
        <v>67663</v>
      </c>
      <c r="G16" s="182">
        <v>9</v>
      </c>
    </row>
    <row r="17" spans="1:7" ht="12.75">
      <c r="A17" s="362"/>
      <c r="B17" s="363">
        <v>5</v>
      </c>
      <c r="C17" s="48" t="s">
        <v>218</v>
      </c>
      <c r="D17" s="363">
        <v>21</v>
      </c>
      <c r="E17" s="364">
        <v>3</v>
      </c>
      <c r="F17" s="363">
        <v>67664</v>
      </c>
      <c r="G17" s="182">
        <v>9</v>
      </c>
    </row>
    <row r="18" spans="1:7" ht="12.75">
      <c r="A18" s="362"/>
      <c r="B18" s="363">
        <v>6</v>
      </c>
      <c r="C18" s="48" t="s">
        <v>218</v>
      </c>
      <c r="D18" s="363">
        <v>21</v>
      </c>
      <c r="E18" s="364">
        <v>4</v>
      </c>
      <c r="F18" s="363">
        <v>67725</v>
      </c>
      <c r="G18" s="182">
        <v>9</v>
      </c>
    </row>
    <row r="19" spans="1:7" ht="12.75">
      <c r="A19" s="362"/>
      <c r="B19" s="363">
        <v>7</v>
      </c>
      <c r="C19" s="48" t="s">
        <v>218</v>
      </c>
      <c r="D19" s="363">
        <v>21</v>
      </c>
      <c r="E19" s="364">
        <v>5</v>
      </c>
      <c r="F19" s="363">
        <v>67726</v>
      </c>
      <c r="G19" s="182">
        <v>9</v>
      </c>
    </row>
    <row r="20" spans="1:7" ht="12.75">
      <c r="A20" s="362"/>
      <c r="B20" s="363">
        <v>8</v>
      </c>
      <c r="C20" s="48" t="s">
        <v>185</v>
      </c>
      <c r="D20" s="363">
        <v>22</v>
      </c>
      <c r="E20" s="364">
        <v>3</v>
      </c>
      <c r="F20" s="363">
        <v>107326</v>
      </c>
      <c r="G20" s="182">
        <v>9</v>
      </c>
    </row>
    <row r="21" spans="1:7" ht="12.75">
      <c r="A21" s="362"/>
      <c r="B21" s="363">
        <v>9</v>
      </c>
      <c r="C21" s="48" t="s">
        <v>185</v>
      </c>
      <c r="D21" s="363">
        <v>22</v>
      </c>
      <c r="E21" s="364">
        <v>4</v>
      </c>
      <c r="F21" s="363">
        <v>107327</v>
      </c>
      <c r="G21" s="182">
        <v>9</v>
      </c>
    </row>
    <row r="22" spans="1:7" ht="12.75">
      <c r="A22" s="362"/>
      <c r="B22" s="363">
        <v>10</v>
      </c>
      <c r="C22" s="48" t="s">
        <v>185</v>
      </c>
      <c r="D22" s="363">
        <v>22</v>
      </c>
      <c r="E22" s="364">
        <v>5</v>
      </c>
      <c r="F22" s="363">
        <v>107328</v>
      </c>
      <c r="G22" s="182">
        <v>9</v>
      </c>
    </row>
    <row r="23" spans="1:7" ht="12.75">
      <c r="A23" s="362"/>
      <c r="B23" s="363">
        <v>11</v>
      </c>
      <c r="C23" s="48" t="s">
        <v>185</v>
      </c>
      <c r="D23" s="363">
        <v>22</v>
      </c>
      <c r="E23" s="364">
        <v>6</v>
      </c>
      <c r="F23" s="363">
        <v>107329</v>
      </c>
      <c r="G23" s="182">
        <v>9</v>
      </c>
    </row>
    <row r="24" spans="1:7" ht="12.75">
      <c r="A24" s="362"/>
      <c r="B24" s="363"/>
      <c r="C24" s="48"/>
      <c r="D24" s="363"/>
      <c r="E24" s="364"/>
      <c r="F24" s="363"/>
      <c r="G24" s="182"/>
    </row>
    <row r="25" spans="1:7" ht="12.75">
      <c r="A25" s="365" t="s">
        <v>96</v>
      </c>
      <c r="B25" s="366">
        <v>12</v>
      </c>
      <c r="C25" s="367" t="s">
        <v>240</v>
      </c>
      <c r="D25" s="366" t="s">
        <v>241</v>
      </c>
      <c r="E25" s="368">
        <v>3</v>
      </c>
      <c r="F25" s="366">
        <v>107449</v>
      </c>
      <c r="G25" s="183">
        <v>10</v>
      </c>
    </row>
    <row r="26" spans="1:7" ht="12.75">
      <c r="A26" s="362"/>
      <c r="B26" s="363">
        <v>13</v>
      </c>
      <c r="C26" s="48" t="s">
        <v>240</v>
      </c>
      <c r="D26" s="363" t="s">
        <v>241</v>
      </c>
      <c r="E26" s="364">
        <v>1</v>
      </c>
      <c r="F26" s="363">
        <v>107336</v>
      </c>
      <c r="G26" s="182">
        <v>10</v>
      </c>
    </row>
    <row r="27" spans="1:7" ht="12.75">
      <c r="A27" s="362"/>
      <c r="B27" s="363">
        <v>14</v>
      </c>
      <c r="C27" s="48" t="s">
        <v>240</v>
      </c>
      <c r="D27" s="363" t="s">
        <v>241</v>
      </c>
      <c r="E27" s="364">
        <v>2</v>
      </c>
      <c r="F27" s="363">
        <v>107337</v>
      </c>
      <c r="G27" s="182">
        <v>10</v>
      </c>
    </row>
    <row r="28" spans="1:7" ht="12.75">
      <c r="A28" s="369"/>
      <c r="B28" s="370"/>
      <c r="C28" s="371"/>
      <c r="D28" s="370"/>
      <c r="E28" s="372"/>
      <c r="F28" s="370"/>
      <c r="G28" s="373"/>
    </row>
    <row r="29" spans="1:7" ht="12.75">
      <c r="A29" s="362" t="s">
        <v>97</v>
      </c>
      <c r="B29" s="363">
        <v>15</v>
      </c>
      <c r="C29" s="48" t="s">
        <v>189</v>
      </c>
      <c r="D29" s="363" t="s">
        <v>219</v>
      </c>
      <c r="E29" s="364">
        <v>1</v>
      </c>
      <c r="F29" s="363">
        <v>107810</v>
      </c>
      <c r="G29" s="182">
        <v>10</v>
      </c>
    </row>
    <row r="30" spans="1:7" ht="12.75">
      <c r="A30" s="362"/>
      <c r="B30" s="363">
        <v>16</v>
      </c>
      <c r="C30" s="48" t="s">
        <v>189</v>
      </c>
      <c r="D30" s="363" t="s">
        <v>219</v>
      </c>
      <c r="E30" s="364">
        <v>2</v>
      </c>
      <c r="F30" s="363">
        <v>107811</v>
      </c>
      <c r="G30" s="182">
        <v>10</v>
      </c>
    </row>
    <row r="31" spans="1:7" ht="12.75">
      <c r="A31" s="362"/>
      <c r="B31" s="363">
        <v>17</v>
      </c>
      <c r="C31" s="48" t="s">
        <v>189</v>
      </c>
      <c r="D31" s="363" t="s">
        <v>219</v>
      </c>
      <c r="E31" s="364">
        <v>3</v>
      </c>
      <c r="F31" s="363">
        <v>107676</v>
      </c>
      <c r="G31" s="182">
        <v>10</v>
      </c>
    </row>
    <row r="32" spans="1:7" ht="12.75">
      <c r="A32" s="362"/>
      <c r="B32" s="363">
        <v>18</v>
      </c>
      <c r="C32" s="48" t="s">
        <v>189</v>
      </c>
      <c r="D32" s="363" t="s">
        <v>219</v>
      </c>
      <c r="E32" s="364">
        <v>4</v>
      </c>
      <c r="F32" s="363">
        <v>107677</v>
      </c>
      <c r="G32" s="182">
        <v>10</v>
      </c>
    </row>
    <row r="33" spans="1:7" ht="12.75">
      <c r="A33" s="362"/>
      <c r="B33" s="363"/>
      <c r="C33" s="48"/>
      <c r="D33" s="363"/>
      <c r="E33" s="364"/>
      <c r="F33" s="363"/>
      <c r="G33" s="374"/>
    </row>
    <row r="34" spans="1:7" ht="12.75">
      <c r="A34" s="365" t="s">
        <v>50</v>
      </c>
      <c r="B34" s="366">
        <v>19</v>
      </c>
      <c r="C34" s="367" t="s">
        <v>183</v>
      </c>
      <c r="D34" s="366" t="s">
        <v>243</v>
      </c>
      <c r="E34" s="368">
        <v>1</v>
      </c>
      <c r="F34" s="366">
        <v>67669</v>
      </c>
      <c r="G34" s="183">
        <v>9</v>
      </c>
    </row>
    <row r="35" spans="1:7" ht="12.75">
      <c r="A35" s="362"/>
      <c r="B35" s="363">
        <v>20</v>
      </c>
      <c r="C35" s="48" t="s">
        <v>183</v>
      </c>
      <c r="D35" s="363" t="s">
        <v>243</v>
      </c>
      <c r="E35" s="364">
        <v>2</v>
      </c>
      <c r="F35" s="363">
        <v>67668</v>
      </c>
      <c r="G35" s="182">
        <v>9</v>
      </c>
    </row>
    <row r="36" spans="1:7" ht="12.75">
      <c r="A36" s="362"/>
      <c r="B36" s="363">
        <v>21</v>
      </c>
      <c r="C36" s="48" t="s">
        <v>183</v>
      </c>
      <c r="D36" s="363" t="s">
        <v>243</v>
      </c>
      <c r="E36" s="364">
        <v>3</v>
      </c>
      <c r="F36" s="363">
        <v>67667</v>
      </c>
      <c r="G36" s="182">
        <v>9</v>
      </c>
    </row>
    <row r="37" spans="1:7" ht="12.75">
      <c r="A37" s="362"/>
      <c r="B37" s="363">
        <v>22</v>
      </c>
      <c r="C37" s="48" t="s">
        <v>183</v>
      </c>
      <c r="D37" s="363" t="s">
        <v>243</v>
      </c>
      <c r="E37" s="364">
        <v>4</v>
      </c>
      <c r="F37" s="363">
        <v>67666</v>
      </c>
      <c r="G37" s="182">
        <v>9</v>
      </c>
    </row>
    <row r="38" spans="1:7" ht="12.75">
      <c r="A38" s="362"/>
      <c r="B38" s="363">
        <v>23</v>
      </c>
      <c r="C38" s="48" t="s">
        <v>183</v>
      </c>
      <c r="D38" s="363" t="s">
        <v>243</v>
      </c>
      <c r="E38" s="364">
        <v>5</v>
      </c>
      <c r="F38" s="363">
        <v>67665</v>
      </c>
      <c r="G38" s="182">
        <v>9</v>
      </c>
    </row>
    <row r="39" spans="1:7" ht="12.75">
      <c r="A39" s="369"/>
      <c r="B39" s="370"/>
      <c r="C39" s="371"/>
      <c r="D39" s="370"/>
      <c r="E39" s="372"/>
      <c r="F39" s="370"/>
      <c r="G39" s="373"/>
    </row>
    <row r="40" spans="1:7" ht="12.75">
      <c r="A40" s="365" t="s">
        <v>58</v>
      </c>
      <c r="B40" s="366">
        <v>24</v>
      </c>
      <c r="C40" s="367" t="s">
        <v>207</v>
      </c>
      <c r="D40" s="366" t="s">
        <v>244</v>
      </c>
      <c r="E40" s="368">
        <v>1</v>
      </c>
      <c r="F40" s="366">
        <v>66</v>
      </c>
      <c r="G40" s="183">
        <v>9</v>
      </c>
    </row>
    <row r="41" spans="1:7" ht="12.75">
      <c r="A41" s="362"/>
      <c r="B41" s="363">
        <v>25</v>
      </c>
      <c r="C41" s="48" t="s">
        <v>207</v>
      </c>
      <c r="D41" s="363" t="s">
        <v>244</v>
      </c>
      <c r="E41" s="364">
        <v>2</v>
      </c>
      <c r="F41" s="363">
        <v>67</v>
      </c>
      <c r="G41" s="182">
        <v>9</v>
      </c>
    </row>
    <row r="42" spans="1:7" ht="13.5" thickBot="1">
      <c r="A42" s="356"/>
      <c r="B42" s="357"/>
      <c r="C42" s="375"/>
      <c r="D42" s="357"/>
      <c r="E42" s="376"/>
      <c r="F42" s="357"/>
      <c r="G42" s="359"/>
    </row>
    <row r="43" spans="1:7" ht="13.5" thickBot="1">
      <c r="A43" s="356"/>
      <c r="B43" s="357"/>
      <c r="C43" s="377" t="s">
        <v>235</v>
      </c>
      <c r="D43" s="538" t="s">
        <v>588</v>
      </c>
      <c r="E43" s="539"/>
      <c r="F43" s="357"/>
      <c r="G43" s="359"/>
    </row>
  </sheetData>
  <mergeCells count="12">
    <mergeCell ref="A3:C3"/>
    <mergeCell ref="A4:C4"/>
    <mergeCell ref="D43:E43"/>
    <mergeCell ref="A1:J1"/>
    <mergeCell ref="A6:J6"/>
    <mergeCell ref="A7:J7"/>
    <mergeCell ref="A8:I8"/>
    <mergeCell ref="F2:J2"/>
    <mergeCell ref="F3:J3"/>
    <mergeCell ref="F4:J4"/>
    <mergeCell ref="C10:E10"/>
    <mergeCell ref="A2:C2"/>
  </mergeCells>
  <hyperlinks>
    <hyperlink ref="A1:E1" location="Главная!A1" display="Вернутся на главную страницу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8"/>
  <sheetViews>
    <sheetView workbookViewId="0" topLeftCell="A1">
      <selection activeCell="A1" sqref="A1:J1"/>
    </sheetView>
  </sheetViews>
  <sheetFormatPr defaultColWidth="9.140625" defaultRowHeight="12.75"/>
  <cols>
    <col min="1" max="1" width="4.7109375" style="292" customWidth="1"/>
    <col min="2" max="2" width="19.421875" style="311" customWidth="1"/>
    <col min="3" max="3" width="7.28125" style="292" bestFit="1" customWidth="1"/>
    <col min="4" max="4" width="10.28125" style="292" bestFit="1" customWidth="1"/>
    <col min="5" max="5" width="8.57421875" style="292" customWidth="1"/>
    <col min="6" max="6" width="9.8515625" style="292" customWidth="1"/>
    <col min="7" max="7" width="8.8515625" style="292" customWidth="1"/>
    <col min="8" max="8" width="9.57421875" style="292" customWidth="1"/>
    <col min="9" max="9" width="8.57421875" style="292" customWidth="1"/>
    <col min="10" max="10" width="9.8515625" style="292" customWidth="1"/>
    <col min="11" max="16384" width="9.140625" style="311" customWidth="1"/>
  </cols>
  <sheetData>
    <row r="1" spans="1:10" ht="12.75">
      <c r="A1" s="540" t="s">
        <v>122</v>
      </c>
      <c r="B1" s="540"/>
      <c r="C1" s="540"/>
      <c r="D1" s="540"/>
      <c r="E1" s="540"/>
      <c r="F1" s="540"/>
      <c r="G1" s="540"/>
      <c r="H1" s="540"/>
      <c r="I1" s="540"/>
      <c r="J1" s="540"/>
    </row>
    <row r="2" spans="1:10" ht="12.75">
      <c r="A2" s="542" t="s">
        <v>196</v>
      </c>
      <c r="B2" s="542"/>
      <c r="C2" s="542"/>
      <c r="D2" s="353"/>
      <c r="E2" s="352"/>
      <c r="F2" s="352"/>
      <c r="G2" s="542" t="s">
        <v>198</v>
      </c>
      <c r="H2" s="542"/>
      <c r="I2" s="542"/>
      <c r="J2" s="542"/>
    </row>
    <row r="3" spans="1:10" ht="12.75">
      <c r="A3" s="543" t="s">
        <v>197</v>
      </c>
      <c r="B3" s="543"/>
      <c r="C3" s="543"/>
      <c r="D3" s="311"/>
      <c r="G3" s="543" t="s">
        <v>553</v>
      </c>
      <c r="H3" s="543"/>
      <c r="I3" s="543"/>
      <c r="J3" s="543"/>
    </row>
    <row r="4" spans="1:10" ht="12.75">
      <c r="A4" s="543" t="s">
        <v>194</v>
      </c>
      <c r="B4" s="543"/>
      <c r="C4" s="543"/>
      <c r="D4" s="311"/>
      <c r="G4" s="543" t="s">
        <v>199</v>
      </c>
      <c r="H4" s="543"/>
      <c r="I4" s="543"/>
      <c r="J4" s="543"/>
    </row>
    <row r="5" spans="2:10" ht="12.75">
      <c r="B5" s="292"/>
      <c r="D5" s="311"/>
      <c r="J5" s="311"/>
    </row>
    <row r="6" spans="1:10" ht="15">
      <c r="A6" s="541" t="s">
        <v>253</v>
      </c>
      <c r="B6" s="541"/>
      <c r="C6" s="541"/>
      <c r="D6" s="541"/>
      <c r="E6" s="541"/>
      <c r="F6" s="541"/>
      <c r="G6" s="541"/>
      <c r="H6" s="541"/>
      <c r="I6" s="541"/>
      <c r="J6" s="541"/>
    </row>
    <row r="7" spans="1:10" ht="15">
      <c r="A7" s="541" t="s">
        <v>264</v>
      </c>
      <c r="B7" s="541"/>
      <c r="C7" s="541"/>
      <c r="D7" s="541"/>
      <c r="E7" s="541"/>
      <c r="F7" s="541"/>
      <c r="G7" s="541"/>
      <c r="H7" s="541"/>
      <c r="I7" s="541"/>
      <c r="J7" s="541"/>
    </row>
    <row r="8" spans="1:10" ht="15">
      <c r="A8" s="541" t="s">
        <v>627</v>
      </c>
      <c r="B8" s="541"/>
      <c r="C8" s="541"/>
      <c r="D8" s="541"/>
      <c r="E8" s="541"/>
      <c r="F8" s="541"/>
      <c r="G8" s="541"/>
      <c r="H8" s="541"/>
      <c r="I8" s="541"/>
      <c r="J8" s="541"/>
    </row>
    <row r="9" ht="13.5" thickBot="1"/>
    <row r="10" spans="1:10" ht="12.75">
      <c r="A10" s="379" t="s">
        <v>119</v>
      </c>
      <c r="B10" s="545" t="s">
        <v>177</v>
      </c>
      <c r="C10" s="545"/>
      <c r="D10" s="355" t="s">
        <v>178</v>
      </c>
      <c r="E10" s="546" t="s">
        <v>262</v>
      </c>
      <c r="F10" s="545"/>
      <c r="G10" s="545"/>
      <c r="H10" s="545"/>
      <c r="I10" s="545"/>
      <c r="J10" s="547"/>
    </row>
    <row r="11" spans="1:10" ht="13.5" thickBot="1">
      <c r="A11" s="380" t="s">
        <v>120</v>
      </c>
      <c r="B11" s="376" t="s">
        <v>180</v>
      </c>
      <c r="C11" s="358" t="s">
        <v>181</v>
      </c>
      <c r="D11" s="357" t="s">
        <v>261</v>
      </c>
      <c r="E11" s="427">
        <v>2020</v>
      </c>
      <c r="F11" s="126">
        <v>2021</v>
      </c>
      <c r="G11" s="126">
        <v>2022</v>
      </c>
      <c r="H11" s="126">
        <v>2023</v>
      </c>
      <c r="I11" s="126">
        <v>2024</v>
      </c>
      <c r="J11" s="60">
        <v>2025</v>
      </c>
    </row>
    <row r="12" spans="1:10" ht="12.75">
      <c r="A12" s="378">
        <v>1</v>
      </c>
      <c r="B12" s="138" t="s">
        <v>202</v>
      </c>
      <c r="C12" s="370">
        <v>2</v>
      </c>
      <c r="D12" s="370">
        <v>4</v>
      </c>
      <c r="E12" s="133"/>
      <c r="F12" s="79"/>
      <c r="G12" s="79"/>
      <c r="H12" s="79">
        <v>1</v>
      </c>
      <c r="I12" s="79">
        <v>3</v>
      </c>
      <c r="J12" s="71"/>
    </row>
    <row r="13" spans="1:10" ht="12.75">
      <c r="A13" s="378">
        <v>2</v>
      </c>
      <c r="B13" s="30" t="s">
        <v>202</v>
      </c>
      <c r="C13" s="101" t="s">
        <v>586</v>
      </c>
      <c r="D13" s="101">
        <v>4</v>
      </c>
      <c r="E13" s="132"/>
      <c r="F13" s="29">
        <v>2</v>
      </c>
      <c r="G13" s="29">
        <v>1</v>
      </c>
      <c r="H13" s="29">
        <v>1</v>
      </c>
      <c r="I13" s="29"/>
      <c r="J13" s="42"/>
    </row>
    <row r="14" spans="1:10" ht="12.75">
      <c r="A14" s="378">
        <v>3</v>
      </c>
      <c r="B14" s="30" t="s">
        <v>202</v>
      </c>
      <c r="C14" s="101">
        <v>4</v>
      </c>
      <c r="D14" s="101">
        <v>4</v>
      </c>
      <c r="E14" s="132"/>
      <c r="F14" s="29">
        <v>1</v>
      </c>
      <c r="G14" s="29">
        <v>1</v>
      </c>
      <c r="H14" s="29">
        <v>2</v>
      </c>
      <c r="I14" s="29"/>
      <c r="J14" s="42"/>
    </row>
    <row r="15" spans="1:10" ht="12.75">
      <c r="A15" s="378">
        <v>4</v>
      </c>
      <c r="B15" s="30" t="s">
        <v>202</v>
      </c>
      <c r="C15" s="101">
        <v>7</v>
      </c>
      <c r="D15" s="101">
        <v>3</v>
      </c>
      <c r="E15" s="132">
        <v>1</v>
      </c>
      <c r="F15" s="29"/>
      <c r="G15" s="29"/>
      <c r="H15" s="29">
        <v>1</v>
      </c>
      <c r="I15" s="29"/>
      <c r="J15" s="42">
        <v>1</v>
      </c>
    </row>
    <row r="16" spans="1:10" ht="12.75">
      <c r="A16" s="378">
        <v>5</v>
      </c>
      <c r="B16" s="30" t="s">
        <v>202</v>
      </c>
      <c r="C16" s="101" t="s">
        <v>214</v>
      </c>
      <c r="D16" s="101">
        <v>6</v>
      </c>
      <c r="E16" s="132">
        <v>3</v>
      </c>
      <c r="F16" s="29"/>
      <c r="G16" s="29"/>
      <c r="H16" s="29">
        <v>2</v>
      </c>
      <c r="I16" s="29">
        <v>1</v>
      </c>
      <c r="J16" s="42"/>
    </row>
    <row r="17" spans="1:10" ht="12.75">
      <c r="A17" s="378">
        <v>6</v>
      </c>
      <c r="B17" s="30" t="s">
        <v>202</v>
      </c>
      <c r="C17" s="101">
        <v>12</v>
      </c>
      <c r="D17" s="101">
        <v>3</v>
      </c>
      <c r="E17" s="132">
        <v>2</v>
      </c>
      <c r="F17" s="29">
        <v>1</v>
      </c>
      <c r="G17" s="29"/>
      <c r="H17" s="29"/>
      <c r="I17" s="29"/>
      <c r="J17" s="42"/>
    </row>
    <row r="18" spans="1:10" ht="12.75">
      <c r="A18" s="378">
        <v>7</v>
      </c>
      <c r="B18" s="30" t="s">
        <v>202</v>
      </c>
      <c r="C18" s="101">
        <v>13</v>
      </c>
      <c r="D18" s="101">
        <v>4</v>
      </c>
      <c r="E18" s="132">
        <v>1</v>
      </c>
      <c r="F18" s="29"/>
      <c r="G18" s="29">
        <v>1</v>
      </c>
      <c r="H18" s="29"/>
      <c r="I18" s="29">
        <v>1</v>
      </c>
      <c r="J18" s="42">
        <v>1</v>
      </c>
    </row>
    <row r="19" spans="1:10" ht="12.75">
      <c r="A19" s="378">
        <v>8</v>
      </c>
      <c r="B19" s="30" t="s">
        <v>202</v>
      </c>
      <c r="C19" s="101" t="s">
        <v>254</v>
      </c>
      <c r="D19" s="101">
        <v>6</v>
      </c>
      <c r="E19" s="132">
        <v>3</v>
      </c>
      <c r="F19" s="29">
        <v>2</v>
      </c>
      <c r="G19" s="29"/>
      <c r="H19" s="29"/>
      <c r="I19" s="29"/>
      <c r="J19" s="42">
        <v>1</v>
      </c>
    </row>
    <row r="20" spans="1:10" ht="12.75">
      <c r="A20" s="378">
        <v>9</v>
      </c>
      <c r="B20" s="30" t="s">
        <v>202</v>
      </c>
      <c r="C20" s="101">
        <v>17</v>
      </c>
      <c r="D20" s="101">
        <v>3</v>
      </c>
      <c r="E20" s="132">
        <v>1</v>
      </c>
      <c r="F20" s="29">
        <v>1</v>
      </c>
      <c r="G20" s="29"/>
      <c r="H20" s="29"/>
      <c r="I20" s="29">
        <v>1</v>
      </c>
      <c r="J20" s="42"/>
    </row>
    <row r="21" spans="1:10" ht="12.75">
      <c r="A21" s="378">
        <v>10</v>
      </c>
      <c r="B21" s="30" t="s">
        <v>202</v>
      </c>
      <c r="C21" s="101">
        <v>18</v>
      </c>
      <c r="D21" s="101">
        <v>3</v>
      </c>
      <c r="E21" s="132"/>
      <c r="F21" s="29"/>
      <c r="G21" s="29"/>
      <c r="H21" s="29"/>
      <c r="I21" s="29">
        <v>2</v>
      </c>
      <c r="J21" s="42">
        <v>1</v>
      </c>
    </row>
    <row r="22" spans="1:10" ht="12.75">
      <c r="A22" s="378">
        <v>11</v>
      </c>
      <c r="B22" s="30" t="s">
        <v>202</v>
      </c>
      <c r="C22" s="101">
        <v>19</v>
      </c>
      <c r="D22" s="101">
        <v>3</v>
      </c>
      <c r="E22" s="132"/>
      <c r="F22" s="29">
        <v>1</v>
      </c>
      <c r="G22" s="29"/>
      <c r="H22" s="29">
        <v>1</v>
      </c>
      <c r="I22" s="29">
        <v>1</v>
      </c>
      <c r="J22" s="42"/>
    </row>
    <row r="23" spans="1:10" ht="12.75">
      <c r="A23" s="378">
        <v>12</v>
      </c>
      <c r="B23" s="30" t="s">
        <v>202</v>
      </c>
      <c r="C23" s="101" t="s">
        <v>203</v>
      </c>
      <c r="D23" s="101">
        <v>2</v>
      </c>
      <c r="E23" s="132"/>
      <c r="F23" s="29"/>
      <c r="G23" s="29"/>
      <c r="H23" s="29"/>
      <c r="I23" s="29"/>
      <c r="J23" s="42">
        <v>2</v>
      </c>
    </row>
    <row r="24" spans="1:10" ht="12.75">
      <c r="A24" s="378">
        <v>13</v>
      </c>
      <c r="B24" s="30" t="s">
        <v>202</v>
      </c>
      <c r="C24" s="101">
        <v>20</v>
      </c>
      <c r="D24" s="101">
        <v>3</v>
      </c>
      <c r="E24" s="132"/>
      <c r="F24" s="29">
        <v>1</v>
      </c>
      <c r="G24" s="29"/>
      <c r="H24" s="29">
        <v>1</v>
      </c>
      <c r="I24" s="29">
        <v>1</v>
      </c>
      <c r="J24" s="42"/>
    </row>
    <row r="25" spans="1:10" ht="12.75">
      <c r="A25" s="378">
        <v>14</v>
      </c>
      <c r="B25" s="30" t="s">
        <v>202</v>
      </c>
      <c r="C25" s="101">
        <v>21</v>
      </c>
      <c r="D25" s="101">
        <v>3</v>
      </c>
      <c r="E25" s="132"/>
      <c r="F25" s="29"/>
      <c r="G25" s="29"/>
      <c r="H25" s="29">
        <v>2</v>
      </c>
      <c r="I25" s="29">
        <v>1</v>
      </c>
      <c r="J25" s="42"/>
    </row>
    <row r="26" spans="1:10" ht="12.75">
      <c r="A26" s="378">
        <v>15</v>
      </c>
      <c r="B26" s="30" t="s">
        <v>202</v>
      </c>
      <c r="C26" s="101" t="s">
        <v>204</v>
      </c>
      <c r="D26" s="101">
        <v>2</v>
      </c>
      <c r="E26" s="132"/>
      <c r="F26" s="29"/>
      <c r="G26" s="29"/>
      <c r="H26" s="29"/>
      <c r="I26" s="29"/>
      <c r="J26" s="42">
        <v>2</v>
      </c>
    </row>
    <row r="27" spans="1:10" ht="12.75">
      <c r="A27" s="378">
        <v>16</v>
      </c>
      <c r="B27" s="30" t="s">
        <v>202</v>
      </c>
      <c r="C27" s="101">
        <v>24</v>
      </c>
      <c r="D27" s="101">
        <v>4</v>
      </c>
      <c r="E27" s="132">
        <v>2</v>
      </c>
      <c r="F27" s="29">
        <v>1</v>
      </c>
      <c r="G27" s="29"/>
      <c r="H27" s="29"/>
      <c r="I27" s="29"/>
      <c r="J27" s="42">
        <v>1</v>
      </c>
    </row>
    <row r="28" spans="1:10" ht="12.75">
      <c r="A28" s="378">
        <v>17</v>
      </c>
      <c r="B28" s="30" t="s">
        <v>205</v>
      </c>
      <c r="C28" s="101" t="s">
        <v>206</v>
      </c>
      <c r="D28" s="101">
        <v>3</v>
      </c>
      <c r="E28" s="132">
        <v>3</v>
      </c>
      <c r="F28" s="29"/>
      <c r="G28" s="29"/>
      <c r="H28" s="29"/>
      <c r="I28" s="29"/>
      <c r="J28" s="42"/>
    </row>
    <row r="29" spans="1:10" ht="12.75">
      <c r="A29" s="378">
        <v>18</v>
      </c>
      <c r="B29" s="30" t="s">
        <v>205</v>
      </c>
      <c r="C29" s="101" t="s">
        <v>558</v>
      </c>
      <c r="D29" s="101">
        <v>4</v>
      </c>
      <c r="E29" s="132"/>
      <c r="F29" s="29"/>
      <c r="G29" s="29"/>
      <c r="H29" s="29">
        <v>2</v>
      </c>
      <c r="I29" s="29">
        <v>2</v>
      </c>
      <c r="J29" s="42"/>
    </row>
    <row r="30" spans="1:10" ht="12.75">
      <c r="A30" s="378">
        <v>19</v>
      </c>
      <c r="B30" s="30" t="s">
        <v>205</v>
      </c>
      <c r="C30" s="101" t="s">
        <v>575</v>
      </c>
      <c r="D30" s="101">
        <v>3</v>
      </c>
      <c r="E30" s="132">
        <v>1</v>
      </c>
      <c r="F30" s="29">
        <v>1</v>
      </c>
      <c r="G30" s="29">
        <v>1</v>
      </c>
      <c r="H30" s="29"/>
      <c r="I30" s="29"/>
      <c r="J30" s="42"/>
    </row>
    <row r="31" spans="1:10" ht="12.75">
      <c r="A31" s="378">
        <v>20</v>
      </c>
      <c r="B31" s="30" t="s">
        <v>205</v>
      </c>
      <c r="C31" s="101">
        <v>16</v>
      </c>
      <c r="D31" s="101">
        <v>4</v>
      </c>
      <c r="E31" s="132"/>
      <c r="F31" s="29">
        <v>1</v>
      </c>
      <c r="G31" s="29">
        <v>1</v>
      </c>
      <c r="H31" s="29">
        <v>2</v>
      </c>
      <c r="I31" s="29"/>
      <c r="J31" s="42"/>
    </row>
    <row r="32" spans="1:10" ht="12.75">
      <c r="A32" s="378">
        <v>21</v>
      </c>
      <c r="B32" s="30" t="s">
        <v>205</v>
      </c>
      <c r="C32" s="101" t="s">
        <v>343</v>
      </c>
      <c r="D32" s="101">
        <v>2</v>
      </c>
      <c r="E32" s="132"/>
      <c r="F32" s="29">
        <v>2</v>
      </c>
      <c r="G32" s="29"/>
      <c r="H32" s="29"/>
      <c r="I32" s="29"/>
      <c r="J32" s="42"/>
    </row>
    <row r="33" spans="1:10" ht="12.75">
      <c r="A33" s="378">
        <v>22</v>
      </c>
      <c r="B33" s="30" t="s">
        <v>205</v>
      </c>
      <c r="C33" s="101">
        <v>18</v>
      </c>
      <c r="D33" s="101">
        <v>4</v>
      </c>
      <c r="E33" s="132">
        <v>2</v>
      </c>
      <c r="F33" s="29">
        <v>2</v>
      </c>
      <c r="G33" s="29"/>
      <c r="H33" s="29"/>
      <c r="I33" s="29"/>
      <c r="J33" s="42"/>
    </row>
    <row r="34" spans="1:10" ht="12.75">
      <c r="A34" s="378">
        <v>23</v>
      </c>
      <c r="B34" s="30" t="s">
        <v>205</v>
      </c>
      <c r="C34" s="101">
        <v>24</v>
      </c>
      <c r="D34" s="101">
        <v>4</v>
      </c>
      <c r="E34" s="132"/>
      <c r="F34" s="29"/>
      <c r="G34" s="29">
        <v>1</v>
      </c>
      <c r="H34" s="29">
        <v>1</v>
      </c>
      <c r="I34" s="29">
        <v>1</v>
      </c>
      <c r="J34" s="42">
        <v>1</v>
      </c>
    </row>
    <row r="35" spans="1:10" ht="12.75">
      <c r="A35" s="378">
        <v>24</v>
      </c>
      <c r="B35" s="30" t="s">
        <v>205</v>
      </c>
      <c r="C35" s="101">
        <v>26</v>
      </c>
      <c r="D35" s="101">
        <v>4</v>
      </c>
      <c r="E35" s="132"/>
      <c r="F35" s="29"/>
      <c r="G35" s="29"/>
      <c r="H35" s="29">
        <v>2</v>
      </c>
      <c r="I35" s="29"/>
      <c r="J35" s="42">
        <v>2</v>
      </c>
    </row>
    <row r="36" spans="1:10" ht="12.75">
      <c r="A36" s="378">
        <v>25</v>
      </c>
      <c r="B36" s="30" t="s">
        <v>255</v>
      </c>
      <c r="C36" s="101">
        <v>16</v>
      </c>
      <c r="D36" s="101">
        <v>6</v>
      </c>
      <c r="E36" s="132"/>
      <c r="F36" s="29"/>
      <c r="G36" s="29"/>
      <c r="H36" s="29">
        <v>1</v>
      </c>
      <c r="I36" s="29">
        <v>1</v>
      </c>
      <c r="J36" s="42">
        <v>4</v>
      </c>
    </row>
    <row r="37" spans="1:10" ht="12.75">
      <c r="A37" s="378">
        <v>26</v>
      </c>
      <c r="B37" s="30" t="s">
        <v>207</v>
      </c>
      <c r="C37" s="101" t="s">
        <v>256</v>
      </c>
      <c r="D37" s="101">
        <v>4</v>
      </c>
      <c r="E37" s="132"/>
      <c r="F37" s="29"/>
      <c r="G37" s="29">
        <v>2</v>
      </c>
      <c r="H37" s="29">
        <v>2</v>
      </c>
      <c r="I37" s="29"/>
      <c r="J37" s="42"/>
    </row>
    <row r="38" spans="1:10" ht="12.75">
      <c r="A38" s="378">
        <v>27</v>
      </c>
      <c r="B38" s="30" t="s">
        <v>207</v>
      </c>
      <c r="C38" s="101">
        <v>3</v>
      </c>
      <c r="D38" s="101">
        <v>4</v>
      </c>
      <c r="E38" s="132"/>
      <c r="F38" s="29"/>
      <c r="G38" s="29">
        <v>2</v>
      </c>
      <c r="H38" s="29">
        <v>2</v>
      </c>
      <c r="I38" s="29"/>
      <c r="J38" s="42"/>
    </row>
    <row r="39" spans="1:10" ht="12.75">
      <c r="A39" s="378">
        <v>28</v>
      </c>
      <c r="B39" s="30" t="s">
        <v>207</v>
      </c>
      <c r="C39" s="101" t="s">
        <v>257</v>
      </c>
      <c r="D39" s="101">
        <v>2</v>
      </c>
      <c r="E39" s="132"/>
      <c r="F39" s="29"/>
      <c r="G39" s="29"/>
      <c r="H39" s="29"/>
      <c r="I39" s="29"/>
      <c r="J39" s="42">
        <v>2</v>
      </c>
    </row>
    <row r="40" spans="1:10" ht="12.75">
      <c r="A40" s="378">
        <v>29</v>
      </c>
      <c r="B40" s="30" t="s">
        <v>207</v>
      </c>
      <c r="C40" s="101">
        <v>4</v>
      </c>
      <c r="D40" s="101">
        <v>4</v>
      </c>
      <c r="E40" s="132"/>
      <c r="F40" s="29"/>
      <c r="G40" s="29">
        <v>4</v>
      </c>
      <c r="H40" s="29"/>
      <c r="I40" s="29"/>
      <c r="J40" s="42"/>
    </row>
    <row r="41" spans="1:10" ht="12.75">
      <c r="A41" s="378">
        <v>30</v>
      </c>
      <c r="B41" s="30" t="s">
        <v>207</v>
      </c>
      <c r="C41" s="101">
        <v>12</v>
      </c>
      <c r="D41" s="101">
        <v>5</v>
      </c>
      <c r="E41" s="132"/>
      <c r="F41" s="29"/>
      <c r="G41" s="29"/>
      <c r="H41" s="29"/>
      <c r="I41" s="29"/>
      <c r="J41" s="42">
        <v>5</v>
      </c>
    </row>
    <row r="42" spans="1:10" ht="12.75">
      <c r="A42" s="378">
        <v>31</v>
      </c>
      <c r="B42" s="30" t="s">
        <v>208</v>
      </c>
      <c r="C42" s="101" t="s">
        <v>209</v>
      </c>
      <c r="D42" s="101">
        <v>3</v>
      </c>
      <c r="E42" s="132">
        <v>3</v>
      </c>
      <c r="F42" s="29"/>
      <c r="G42" s="29"/>
      <c r="H42" s="29"/>
      <c r="I42" s="29"/>
      <c r="J42" s="42"/>
    </row>
    <row r="43" spans="1:10" ht="12.75">
      <c r="A43" s="378">
        <v>32</v>
      </c>
      <c r="B43" s="30" t="s">
        <v>208</v>
      </c>
      <c r="C43" s="101">
        <v>3</v>
      </c>
      <c r="D43" s="101">
        <v>2</v>
      </c>
      <c r="E43" s="132"/>
      <c r="F43" s="29">
        <v>1</v>
      </c>
      <c r="G43" s="29">
        <v>1</v>
      </c>
      <c r="H43" s="29"/>
      <c r="I43" s="29"/>
      <c r="J43" s="42"/>
    </row>
    <row r="44" spans="1:10" ht="12.75">
      <c r="A44" s="378">
        <v>33</v>
      </c>
      <c r="B44" s="30" t="s">
        <v>208</v>
      </c>
      <c r="C44" s="101">
        <v>4</v>
      </c>
      <c r="D44" s="101">
        <v>2</v>
      </c>
      <c r="E44" s="132"/>
      <c r="F44" s="29">
        <v>1</v>
      </c>
      <c r="G44" s="29">
        <v>1</v>
      </c>
      <c r="H44" s="29"/>
      <c r="I44" s="29"/>
      <c r="J44" s="42"/>
    </row>
    <row r="45" spans="1:10" ht="12.75">
      <c r="A45" s="378">
        <v>34</v>
      </c>
      <c r="B45" s="30" t="s">
        <v>208</v>
      </c>
      <c r="C45" s="101">
        <v>6</v>
      </c>
      <c r="D45" s="101">
        <v>3</v>
      </c>
      <c r="E45" s="132">
        <v>1</v>
      </c>
      <c r="F45" s="29">
        <v>1</v>
      </c>
      <c r="G45" s="29"/>
      <c r="H45" s="29"/>
      <c r="I45" s="29"/>
      <c r="J45" s="42"/>
    </row>
    <row r="46" spans="1:10" ht="12.75">
      <c r="A46" s="378">
        <v>35</v>
      </c>
      <c r="B46" s="30" t="s">
        <v>218</v>
      </c>
      <c r="C46" s="101" t="s">
        <v>576</v>
      </c>
      <c r="D46" s="101">
        <v>5</v>
      </c>
      <c r="E46" s="132"/>
      <c r="F46" s="29"/>
      <c r="G46" s="29"/>
      <c r="H46" s="29">
        <v>2</v>
      </c>
      <c r="I46" s="29">
        <v>3</v>
      </c>
      <c r="J46" s="42">
        <v>1</v>
      </c>
    </row>
    <row r="47" spans="1:10" ht="12.75">
      <c r="A47" s="378">
        <v>36</v>
      </c>
      <c r="B47" s="30" t="s">
        <v>218</v>
      </c>
      <c r="C47" s="101" t="s">
        <v>577</v>
      </c>
      <c r="D47" s="101">
        <v>2</v>
      </c>
      <c r="E47" s="132"/>
      <c r="F47" s="29"/>
      <c r="G47" s="29"/>
      <c r="H47" s="29"/>
      <c r="I47" s="29">
        <v>2</v>
      </c>
      <c r="J47" s="42"/>
    </row>
    <row r="48" spans="1:10" ht="12.75">
      <c r="A48" s="378">
        <v>37</v>
      </c>
      <c r="B48" s="30" t="s">
        <v>218</v>
      </c>
      <c r="C48" s="101">
        <v>14</v>
      </c>
      <c r="D48" s="101">
        <v>6</v>
      </c>
      <c r="E48" s="132">
        <v>2</v>
      </c>
      <c r="F48" s="29">
        <v>2</v>
      </c>
      <c r="G48" s="29">
        <v>1</v>
      </c>
      <c r="H48" s="29">
        <v>1</v>
      </c>
      <c r="I48" s="29"/>
      <c r="J48" s="42"/>
    </row>
    <row r="49" spans="1:10" ht="12.75">
      <c r="A49" s="378">
        <v>38</v>
      </c>
      <c r="B49" s="30" t="s">
        <v>218</v>
      </c>
      <c r="C49" s="101" t="s">
        <v>578</v>
      </c>
      <c r="D49" s="101">
        <v>4</v>
      </c>
      <c r="E49" s="132">
        <v>1</v>
      </c>
      <c r="F49" s="29">
        <v>1</v>
      </c>
      <c r="G49" s="29"/>
      <c r="H49" s="29"/>
      <c r="I49" s="29">
        <v>2</v>
      </c>
      <c r="J49" s="42"/>
    </row>
    <row r="50" spans="1:10" ht="12.75">
      <c r="A50" s="378">
        <v>39</v>
      </c>
      <c r="B50" s="30" t="s">
        <v>218</v>
      </c>
      <c r="C50" s="101" t="s">
        <v>343</v>
      </c>
      <c r="D50" s="101">
        <v>4</v>
      </c>
      <c r="E50" s="132">
        <v>1</v>
      </c>
      <c r="F50" s="29">
        <v>1</v>
      </c>
      <c r="G50" s="29">
        <v>1</v>
      </c>
      <c r="H50" s="29"/>
      <c r="I50" s="29">
        <v>1</v>
      </c>
      <c r="J50" s="42"/>
    </row>
    <row r="51" spans="1:10" ht="12.75">
      <c r="A51" s="378">
        <v>40</v>
      </c>
      <c r="B51" s="30" t="s">
        <v>218</v>
      </c>
      <c r="C51" s="101">
        <v>18</v>
      </c>
      <c r="D51" s="101">
        <v>8</v>
      </c>
      <c r="E51" s="132">
        <v>3</v>
      </c>
      <c r="F51" s="29">
        <v>3</v>
      </c>
      <c r="G51" s="29"/>
      <c r="H51" s="29">
        <v>2</v>
      </c>
      <c r="I51" s="29"/>
      <c r="J51" s="42"/>
    </row>
    <row r="52" spans="1:10" ht="12.75">
      <c r="A52" s="378">
        <v>41</v>
      </c>
      <c r="B52" s="30" t="s">
        <v>218</v>
      </c>
      <c r="C52" s="101" t="s">
        <v>580</v>
      </c>
      <c r="D52" s="101">
        <v>4</v>
      </c>
      <c r="E52" s="132">
        <v>1</v>
      </c>
      <c r="F52" s="29">
        <v>1</v>
      </c>
      <c r="G52" s="29">
        <v>1</v>
      </c>
      <c r="H52" s="29">
        <v>1</v>
      </c>
      <c r="I52" s="29"/>
      <c r="J52" s="42"/>
    </row>
    <row r="53" spans="1:10" ht="12.75">
      <c r="A53" s="378">
        <v>42</v>
      </c>
      <c r="B53" s="30" t="s">
        <v>218</v>
      </c>
      <c r="C53" s="101">
        <v>21</v>
      </c>
      <c r="D53" s="101">
        <v>5</v>
      </c>
      <c r="E53" s="132"/>
      <c r="F53" s="29"/>
      <c r="G53" s="29">
        <v>1</v>
      </c>
      <c r="H53" s="29">
        <v>2</v>
      </c>
      <c r="I53" s="29">
        <v>2</v>
      </c>
      <c r="J53" s="42"/>
    </row>
    <row r="54" spans="1:10" ht="12.75">
      <c r="A54" s="378">
        <v>43</v>
      </c>
      <c r="B54" s="30" t="s">
        <v>210</v>
      </c>
      <c r="C54" s="101" t="s">
        <v>211</v>
      </c>
      <c r="D54" s="101">
        <v>3</v>
      </c>
      <c r="E54" s="132"/>
      <c r="F54" s="29">
        <v>1</v>
      </c>
      <c r="G54" s="29">
        <v>1</v>
      </c>
      <c r="H54" s="29">
        <v>1</v>
      </c>
      <c r="I54" s="29"/>
      <c r="J54" s="42"/>
    </row>
    <row r="55" spans="1:10" ht="12.75">
      <c r="A55" s="378">
        <v>44</v>
      </c>
      <c r="B55" s="30" t="s">
        <v>210</v>
      </c>
      <c r="C55" s="101" t="s">
        <v>587</v>
      </c>
      <c r="D55" s="101">
        <v>4</v>
      </c>
      <c r="E55" s="132">
        <v>1</v>
      </c>
      <c r="F55" s="29">
        <v>1</v>
      </c>
      <c r="G55" s="29">
        <v>1</v>
      </c>
      <c r="H55" s="29">
        <v>1</v>
      </c>
      <c r="I55" s="29"/>
      <c r="J55" s="42"/>
    </row>
    <row r="56" spans="1:10" ht="12.75">
      <c r="A56" s="378">
        <v>45</v>
      </c>
      <c r="B56" s="30" t="s">
        <v>212</v>
      </c>
      <c r="C56" s="101">
        <v>12</v>
      </c>
      <c r="D56" s="101">
        <v>4</v>
      </c>
      <c r="E56" s="132">
        <v>1</v>
      </c>
      <c r="F56" s="29">
        <v>1</v>
      </c>
      <c r="G56" s="428">
        <v>1</v>
      </c>
      <c r="H56" s="428">
        <v>1</v>
      </c>
      <c r="I56" s="29"/>
      <c r="J56" s="42"/>
    </row>
    <row r="57" spans="1:10" ht="12.75">
      <c r="A57" s="378">
        <v>46</v>
      </c>
      <c r="B57" s="30" t="s">
        <v>212</v>
      </c>
      <c r="C57" s="101">
        <v>14</v>
      </c>
      <c r="D57" s="101">
        <v>4</v>
      </c>
      <c r="E57" s="132"/>
      <c r="F57" s="29"/>
      <c r="G57" s="428">
        <v>3</v>
      </c>
      <c r="H57" s="428"/>
      <c r="I57" s="29">
        <v>1</v>
      </c>
      <c r="J57" s="42"/>
    </row>
    <row r="58" spans="1:10" ht="12.75">
      <c r="A58" s="378">
        <v>47</v>
      </c>
      <c r="B58" s="30" t="s">
        <v>212</v>
      </c>
      <c r="C58" s="101">
        <v>16</v>
      </c>
      <c r="D58" s="101">
        <v>4</v>
      </c>
      <c r="E58" s="132">
        <v>1</v>
      </c>
      <c r="F58" s="29">
        <v>1</v>
      </c>
      <c r="G58" s="428"/>
      <c r="H58" s="428">
        <v>1</v>
      </c>
      <c r="I58" s="29">
        <v>1</v>
      </c>
      <c r="J58" s="42"/>
    </row>
    <row r="59" spans="1:10" ht="12.75">
      <c r="A59" s="378">
        <v>48</v>
      </c>
      <c r="B59" s="30" t="s">
        <v>212</v>
      </c>
      <c r="C59" s="101">
        <v>20</v>
      </c>
      <c r="D59" s="101">
        <v>2</v>
      </c>
      <c r="E59" s="132"/>
      <c r="F59" s="29">
        <v>1</v>
      </c>
      <c r="G59" s="29">
        <v>1</v>
      </c>
      <c r="H59" s="29"/>
      <c r="I59" s="29"/>
      <c r="J59" s="42"/>
    </row>
    <row r="60" spans="1:10" ht="12.75">
      <c r="A60" s="378">
        <v>49</v>
      </c>
      <c r="B60" s="30" t="s">
        <v>212</v>
      </c>
      <c r="C60" s="101">
        <v>22</v>
      </c>
      <c r="D60" s="101">
        <v>4</v>
      </c>
      <c r="E60" s="132"/>
      <c r="F60" s="29">
        <v>1</v>
      </c>
      <c r="G60" s="29">
        <v>1</v>
      </c>
      <c r="H60" s="29">
        <v>1</v>
      </c>
      <c r="I60" s="29">
        <v>1</v>
      </c>
      <c r="J60" s="42"/>
    </row>
    <row r="61" spans="1:10" ht="12.75">
      <c r="A61" s="378">
        <v>50</v>
      </c>
      <c r="B61" s="30" t="s">
        <v>212</v>
      </c>
      <c r="C61" s="101">
        <v>24</v>
      </c>
      <c r="D61" s="101">
        <v>3</v>
      </c>
      <c r="E61" s="132"/>
      <c r="F61" s="29"/>
      <c r="G61" s="29"/>
      <c r="H61" s="29">
        <v>1</v>
      </c>
      <c r="I61" s="29">
        <v>2</v>
      </c>
      <c r="J61" s="42"/>
    </row>
    <row r="62" spans="1:10" ht="12.75">
      <c r="A62" s="378">
        <v>51</v>
      </c>
      <c r="B62" s="30" t="s">
        <v>212</v>
      </c>
      <c r="C62" s="101" t="s">
        <v>559</v>
      </c>
      <c r="D62" s="101">
        <v>4</v>
      </c>
      <c r="E62" s="132">
        <v>1</v>
      </c>
      <c r="F62" s="29">
        <v>1</v>
      </c>
      <c r="G62" s="29">
        <v>1</v>
      </c>
      <c r="H62" s="29"/>
      <c r="I62" s="29"/>
      <c r="J62" s="42">
        <v>1</v>
      </c>
    </row>
    <row r="63" spans="1:10" ht="12.75">
      <c r="A63" s="378">
        <v>52</v>
      </c>
      <c r="B63" s="30" t="s">
        <v>212</v>
      </c>
      <c r="C63" s="101">
        <v>26</v>
      </c>
      <c r="D63" s="101">
        <v>4</v>
      </c>
      <c r="E63" s="132"/>
      <c r="F63" s="29">
        <v>2</v>
      </c>
      <c r="G63" s="29">
        <v>2</v>
      </c>
      <c r="H63" s="29"/>
      <c r="I63" s="29"/>
      <c r="J63" s="42"/>
    </row>
    <row r="64" spans="1:10" ht="12.75">
      <c r="A64" s="378">
        <v>53</v>
      </c>
      <c r="B64" s="30" t="s">
        <v>258</v>
      </c>
      <c r="C64" s="101" t="s">
        <v>259</v>
      </c>
      <c r="D64" s="101">
        <v>5</v>
      </c>
      <c r="E64" s="132"/>
      <c r="F64" s="29">
        <v>2</v>
      </c>
      <c r="G64" s="29">
        <v>1</v>
      </c>
      <c r="H64" s="29"/>
      <c r="I64" s="29">
        <v>2</v>
      </c>
      <c r="J64" s="42"/>
    </row>
    <row r="65" spans="1:10" ht="12.75">
      <c r="A65" s="378">
        <v>54</v>
      </c>
      <c r="B65" s="30" t="s">
        <v>258</v>
      </c>
      <c r="C65" s="101">
        <v>25</v>
      </c>
      <c r="D65" s="101"/>
      <c r="E65" s="132"/>
      <c r="F65" s="29"/>
      <c r="G65" s="29"/>
      <c r="H65" s="29">
        <v>1</v>
      </c>
      <c r="I65" s="29"/>
      <c r="J65" s="42"/>
    </row>
    <row r="66" spans="1:10" ht="12.75">
      <c r="A66" s="378">
        <v>55</v>
      </c>
      <c r="B66" s="30" t="s">
        <v>258</v>
      </c>
      <c r="C66" s="101">
        <v>36</v>
      </c>
      <c r="D66" s="101">
        <v>1</v>
      </c>
      <c r="E66" s="132"/>
      <c r="F66" s="29"/>
      <c r="G66" s="29">
        <v>1</v>
      </c>
      <c r="H66" s="29"/>
      <c r="I66" s="29"/>
      <c r="J66" s="42"/>
    </row>
    <row r="67" spans="1:10" ht="12.75">
      <c r="A67" s="378">
        <v>56</v>
      </c>
      <c r="B67" s="30" t="s">
        <v>258</v>
      </c>
      <c r="C67" s="101" t="s">
        <v>260</v>
      </c>
      <c r="D67" s="101">
        <v>6</v>
      </c>
      <c r="E67" s="132"/>
      <c r="F67" s="29">
        <v>1</v>
      </c>
      <c r="G67" s="29">
        <v>1</v>
      </c>
      <c r="H67" s="29">
        <v>2</v>
      </c>
      <c r="I67" s="29">
        <v>1</v>
      </c>
      <c r="J67" s="42">
        <v>1</v>
      </c>
    </row>
    <row r="68" spans="1:10" ht="12.75">
      <c r="A68" s="378">
        <v>57</v>
      </c>
      <c r="B68" s="30" t="s">
        <v>258</v>
      </c>
      <c r="C68" s="101">
        <v>45</v>
      </c>
      <c r="D68" s="101">
        <v>4</v>
      </c>
      <c r="E68" s="132"/>
      <c r="F68" s="29"/>
      <c r="G68" s="29"/>
      <c r="H68" s="29">
        <v>2</v>
      </c>
      <c r="I68" s="29">
        <v>2</v>
      </c>
      <c r="J68" s="42"/>
    </row>
    <row r="69" spans="1:10" ht="12.75">
      <c r="A69" s="378">
        <v>58</v>
      </c>
      <c r="B69" s="30" t="s">
        <v>258</v>
      </c>
      <c r="C69" s="101">
        <v>47</v>
      </c>
      <c r="D69" s="101">
        <v>4</v>
      </c>
      <c r="E69" s="132"/>
      <c r="F69" s="29"/>
      <c r="G69" s="29"/>
      <c r="H69" s="29"/>
      <c r="I69" s="29">
        <v>2</v>
      </c>
      <c r="J69" s="42">
        <v>2</v>
      </c>
    </row>
    <row r="70" spans="1:10" ht="12.75">
      <c r="A70" s="378">
        <v>59</v>
      </c>
      <c r="B70" s="30" t="s">
        <v>258</v>
      </c>
      <c r="C70" s="101" t="s">
        <v>187</v>
      </c>
      <c r="D70" s="101">
        <v>2</v>
      </c>
      <c r="E70" s="132"/>
      <c r="F70" s="29"/>
      <c r="G70" s="29">
        <v>1</v>
      </c>
      <c r="H70" s="29">
        <v>1</v>
      </c>
      <c r="I70" s="29"/>
      <c r="J70" s="42"/>
    </row>
    <row r="71" spans="1:10" ht="12.75">
      <c r="A71" s="378">
        <v>60</v>
      </c>
      <c r="B71" s="30" t="s">
        <v>258</v>
      </c>
      <c r="C71" s="101">
        <v>49</v>
      </c>
      <c r="D71" s="101">
        <v>4</v>
      </c>
      <c r="E71" s="132"/>
      <c r="F71" s="29"/>
      <c r="G71" s="29"/>
      <c r="H71" s="29">
        <v>1</v>
      </c>
      <c r="I71" s="29">
        <v>1</v>
      </c>
      <c r="J71" s="42">
        <v>2</v>
      </c>
    </row>
    <row r="72" spans="1:10" ht="12.75">
      <c r="A72" s="378">
        <v>61</v>
      </c>
      <c r="B72" s="30" t="s">
        <v>258</v>
      </c>
      <c r="C72" s="101" t="s">
        <v>188</v>
      </c>
      <c r="D72" s="101">
        <v>2</v>
      </c>
      <c r="E72" s="132"/>
      <c r="F72" s="29"/>
      <c r="G72" s="29"/>
      <c r="H72" s="29">
        <v>1</v>
      </c>
      <c r="I72" s="29">
        <v>1</v>
      </c>
      <c r="J72" s="42"/>
    </row>
    <row r="73" spans="1:10" ht="12.75">
      <c r="A73" s="378">
        <v>62</v>
      </c>
      <c r="B73" s="30" t="s">
        <v>258</v>
      </c>
      <c r="C73" s="101">
        <v>53</v>
      </c>
      <c r="D73" s="101">
        <v>4</v>
      </c>
      <c r="E73" s="132"/>
      <c r="F73" s="29"/>
      <c r="G73" s="29"/>
      <c r="H73" s="29">
        <v>1</v>
      </c>
      <c r="I73" s="29">
        <v>2</v>
      </c>
      <c r="J73" s="42">
        <v>1</v>
      </c>
    </row>
    <row r="74" spans="1:10" ht="12.75">
      <c r="A74" s="378">
        <v>63</v>
      </c>
      <c r="B74" s="30" t="s">
        <v>258</v>
      </c>
      <c r="C74" s="101">
        <v>54</v>
      </c>
      <c r="D74" s="101">
        <v>3</v>
      </c>
      <c r="E74" s="132"/>
      <c r="F74" s="29"/>
      <c r="G74" s="29"/>
      <c r="H74" s="29"/>
      <c r="I74" s="29">
        <v>2</v>
      </c>
      <c r="J74" s="42">
        <v>1</v>
      </c>
    </row>
    <row r="75" spans="1:10" ht="12.75">
      <c r="A75" s="378">
        <v>64</v>
      </c>
      <c r="B75" s="30" t="s">
        <v>258</v>
      </c>
      <c r="C75" s="101">
        <v>55</v>
      </c>
      <c r="D75" s="101">
        <v>4</v>
      </c>
      <c r="E75" s="132">
        <v>2</v>
      </c>
      <c r="F75" s="29">
        <v>2</v>
      </c>
      <c r="G75" s="29"/>
      <c r="H75" s="29"/>
      <c r="I75" s="29"/>
      <c r="J75" s="42"/>
    </row>
    <row r="76" spans="1:10" ht="12.75">
      <c r="A76" s="378">
        <v>65</v>
      </c>
      <c r="B76" s="30" t="s">
        <v>258</v>
      </c>
      <c r="C76" s="101">
        <v>57</v>
      </c>
      <c r="D76" s="101">
        <v>4</v>
      </c>
      <c r="E76" s="132"/>
      <c r="F76" s="29"/>
      <c r="G76" s="29"/>
      <c r="H76" s="29">
        <v>2</v>
      </c>
      <c r="I76" s="29">
        <v>2</v>
      </c>
      <c r="J76" s="42"/>
    </row>
    <row r="77" spans="1:10" ht="12.75">
      <c r="A77" s="378">
        <v>66</v>
      </c>
      <c r="B77" s="30" t="s">
        <v>258</v>
      </c>
      <c r="C77" s="101" t="s">
        <v>582</v>
      </c>
      <c r="D77" s="101">
        <v>10</v>
      </c>
      <c r="E77" s="132">
        <v>1</v>
      </c>
      <c r="F77" s="29">
        <v>3</v>
      </c>
      <c r="G77" s="29">
        <v>2</v>
      </c>
      <c r="H77" s="29">
        <v>2</v>
      </c>
      <c r="I77" s="29">
        <v>2</v>
      </c>
      <c r="J77" s="42"/>
    </row>
    <row r="78" spans="1:10" ht="12.75">
      <c r="A78" s="378">
        <v>67</v>
      </c>
      <c r="B78" s="30" t="s">
        <v>258</v>
      </c>
      <c r="C78" s="101">
        <v>60</v>
      </c>
      <c r="D78" s="101">
        <v>8</v>
      </c>
      <c r="E78" s="132">
        <v>2</v>
      </c>
      <c r="F78" s="29">
        <v>2</v>
      </c>
      <c r="G78" s="29">
        <v>2</v>
      </c>
      <c r="H78" s="29">
        <v>1</v>
      </c>
      <c r="I78" s="29">
        <v>1</v>
      </c>
      <c r="J78" s="42"/>
    </row>
    <row r="79" spans="1:10" ht="12.75">
      <c r="A79" s="378">
        <v>68</v>
      </c>
      <c r="B79" s="30" t="s">
        <v>183</v>
      </c>
      <c r="C79" s="101" t="s">
        <v>583</v>
      </c>
      <c r="D79" s="101">
        <v>10</v>
      </c>
      <c r="E79" s="132">
        <v>1</v>
      </c>
      <c r="F79" s="29">
        <v>3</v>
      </c>
      <c r="G79" s="29">
        <v>3</v>
      </c>
      <c r="H79" s="29">
        <v>1</v>
      </c>
      <c r="I79" s="29">
        <v>1</v>
      </c>
      <c r="J79" s="42">
        <v>1</v>
      </c>
    </row>
    <row r="80" spans="1:10" ht="12.75">
      <c r="A80" s="378">
        <v>69</v>
      </c>
      <c r="B80" s="30" t="s">
        <v>258</v>
      </c>
      <c r="C80" s="101" t="s">
        <v>184</v>
      </c>
      <c r="D80" s="101">
        <v>5</v>
      </c>
      <c r="E80" s="132">
        <v>1</v>
      </c>
      <c r="F80" s="29"/>
      <c r="G80" s="29"/>
      <c r="H80" s="29">
        <v>3</v>
      </c>
      <c r="I80" s="29">
        <v>1</v>
      </c>
      <c r="J80" s="42"/>
    </row>
    <row r="81" spans="1:10" ht="12.75">
      <c r="A81" s="378">
        <v>70</v>
      </c>
      <c r="B81" s="30" t="s">
        <v>182</v>
      </c>
      <c r="C81" s="101">
        <v>3</v>
      </c>
      <c r="D81" s="101">
        <v>4</v>
      </c>
      <c r="E81" s="132"/>
      <c r="F81" s="29">
        <v>1</v>
      </c>
      <c r="G81" s="29">
        <v>1</v>
      </c>
      <c r="H81" s="29">
        <v>1</v>
      </c>
      <c r="I81" s="29"/>
      <c r="J81" s="42">
        <v>1</v>
      </c>
    </row>
    <row r="82" spans="1:10" ht="12.75">
      <c r="A82" s="378">
        <v>71</v>
      </c>
      <c r="B82" s="30" t="s">
        <v>182</v>
      </c>
      <c r="C82" s="101">
        <v>5</v>
      </c>
      <c r="D82" s="101">
        <v>4</v>
      </c>
      <c r="E82" s="132"/>
      <c r="F82" s="29"/>
      <c r="G82" s="29"/>
      <c r="H82" s="29">
        <v>2</v>
      </c>
      <c r="I82" s="29">
        <v>1</v>
      </c>
      <c r="J82" s="42">
        <v>1</v>
      </c>
    </row>
    <row r="83" spans="1:10" ht="12.75">
      <c r="A83" s="378">
        <v>72</v>
      </c>
      <c r="B83" s="30" t="s">
        <v>182</v>
      </c>
      <c r="C83" s="101">
        <v>7</v>
      </c>
      <c r="D83" s="101">
        <v>4</v>
      </c>
      <c r="E83" s="132"/>
      <c r="F83" s="29"/>
      <c r="G83" s="29">
        <v>1</v>
      </c>
      <c r="H83" s="29">
        <v>1</v>
      </c>
      <c r="I83" s="29">
        <v>2</v>
      </c>
      <c r="J83" s="42"/>
    </row>
    <row r="84" spans="1:10" ht="12.75">
      <c r="A84" s="378">
        <v>73</v>
      </c>
      <c r="B84" s="30" t="s">
        <v>182</v>
      </c>
      <c r="C84" s="101">
        <v>9</v>
      </c>
      <c r="D84" s="101">
        <v>4</v>
      </c>
      <c r="E84" s="132"/>
      <c r="F84" s="29"/>
      <c r="G84" s="29">
        <v>1</v>
      </c>
      <c r="H84" s="29">
        <v>1</v>
      </c>
      <c r="I84" s="29"/>
      <c r="J84" s="42">
        <v>2</v>
      </c>
    </row>
    <row r="85" spans="1:10" ht="12.75">
      <c r="A85" s="378">
        <v>74</v>
      </c>
      <c r="B85" s="30" t="s">
        <v>182</v>
      </c>
      <c r="C85" s="101">
        <v>13</v>
      </c>
      <c r="D85" s="101">
        <v>4</v>
      </c>
      <c r="E85" s="132"/>
      <c r="F85" s="29">
        <v>2</v>
      </c>
      <c r="G85" s="29">
        <v>1</v>
      </c>
      <c r="H85" s="29">
        <v>1</v>
      </c>
      <c r="I85" s="29"/>
      <c r="J85" s="42"/>
    </row>
    <row r="86" spans="1:10" ht="12.75">
      <c r="A86" s="378">
        <v>75</v>
      </c>
      <c r="B86" s="30" t="s">
        <v>182</v>
      </c>
      <c r="C86" s="101">
        <v>15</v>
      </c>
      <c r="D86" s="101">
        <v>4</v>
      </c>
      <c r="E86" s="132"/>
      <c r="F86" s="29"/>
      <c r="G86" s="29">
        <v>2</v>
      </c>
      <c r="H86" s="29">
        <v>2</v>
      </c>
      <c r="I86" s="29"/>
      <c r="J86" s="42"/>
    </row>
    <row r="87" spans="1:10" ht="12.75">
      <c r="A87" s="378">
        <v>76</v>
      </c>
      <c r="B87" s="30" t="s">
        <v>182</v>
      </c>
      <c r="C87" s="101">
        <v>17</v>
      </c>
      <c r="D87" s="101">
        <v>4</v>
      </c>
      <c r="E87" s="132"/>
      <c r="F87" s="29">
        <v>2</v>
      </c>
      <c r="G87" s="29"/>
      <c r="H87" s="29"/>
      <c r="I87" s="29"/>
      <c r="J87" s="42">
        <v>2</v>
      </c>
    </row>
    <row r="88" spans="1:10" ht="12.75">
      <c r="A88" s="378">
        <v>77</v>
      </c>
      <c r="B88" s="30" t="s">
        <v>185</v>
      </c>
      <c r="C88" s="101">
        <v>14</v>
      </c>
      <c r="D88" s="101">
        <v>5</v>
      </c>
      <c r="E88" s="132"/>
      <c r="F88" s="29"/>
      <c r="G88" s="29"/>
      <c r="H88" s="29"/>
      <c r="I88" s="29">
        <v>2</v>
      </c>
      <c r="J88" s="42">
        <v>2</v>
      </c>
    </row>
    <row r="89" spans="1:10" ht="12.75">
      <c r="A89" s="378">
        <v>78</v>
      </c>
      <c r="B89" s="30" t="s">
        <v>185</v>
      </c>
      <c r="C89" s="101">
        <v>16</v>
      </c>
      <c r="D89" s="101">
        <v>4</v>
      </c>
      <c r="E89" s="132"/>
      <c r="F89" s="29"/>
      <c r="G89" s="29"/>
      <c r="H89" s="29">
        <v>2</v>
      </c>
      <c r="I89" s="29">
        <v>2</v>
      </c>
      <c r="J89" s="42"/>
    </row>
    <row r="90" spans="1:10" ht="12.75">
      <c r="A90" s="378">
        <v>79</v>
      </c>
      <c r="B90" s="30" t="s">
        <v>185</v>
      </c>
      <c r="C90" s="101">
        <v>22</v>
      </c>
      <c r="D90" s="101">
        <v>4</v>
      </c>
      <c r="E90" s="132"/>
      <c r="F90" s="29"/>
      <c r="G90" s="29">
        <v>1</v>
      </c>
      <c r="H90" s="29">
        <v>1</v>
      </c>
      <c r="I90" s="29">
        <v>1</v>
      </c>
      <c r="J90" s="42">
        <v>1</v>
      </c>
    </row>
    <row r="91" spans="1:10" ht="12.75">
      <c r="A91" s="378">
        <v>80</v>
      </c>
      <c r="B91" s="30" t="s">
        <v>185</v>
      </c>
      <c r="C91" s="101" t="s">
        <v>186</v>
      </c>
      <c r="D91" s="101">
        <v>2</v>
      </c>
      <c r="E91" s="132">
        <v>1</v>
      </c>
      <c r="F91" s="29"/>
      <c r="G91" s="29">
        <v>1</v>
      </c>
      <c r="H91" s="29"/>
      <c r="I91" s="29"/>
      <c r="J91" s="42"/>
    </row>
    <row r="92" spans="1:10" ht="12.75">
      <c r="A92" s="378">
        <v>81</v>
      </c>
      <c r="B92" s="30" t="s">
        <v>185</v>
      </c>
      <c r="C92" s="101">
        <v>27</v>
      </c>
      <c r="D92" s="101">
        <v>1</v>
      </c>
      <c r="E92" s="132"/>
      <c r="F92" s="29"/>
      <c r="G92" s="29"/>
      <c r="H92" s="29"/>
      <c r="I92" s="29"/>
      <c r="J92" s="42">
        <v>1</v>
      </c>
    </row>
    <row r="93" spans="1:10" ht="12.75">
      <c r="A93" s="378">
        <v>82</v>
      </c>
      <c r="B93" s="30" t="s">
        <v>185</v>
      </c>
      <c r="C93" s="101">
        <v>29</v>
      </c>
      <c r="D93" s="101">
        <v>3</v>
      </c>
      <c r="E93" s="132"/>
      <c r="F93" s="29"/>
      <c r="G93" s="29">
        <v>1</v>
      </c>
      <c r="H93" s="29">
        <v>1</v>
      </c>
      <c r="I93" s="29">
        <v>1</v>
      </c>
      <c r="J93" s="42"/>
    </row>
    <row r="94" spans="1:10" ht="13.5" thickBot="1">
      <c r="A94" s="378">
        <v>83</v>
      </c>
      <c r="B94" s="52" t="s">
        <v>185</v>
      </c>
      <c r="C94" s="358" t="s">
        <v>213</v>
      </c>
      <c r="D94" s="358">
        <v>2</v>
      </c>
      <c r="E94" s="429"/>
      <c r="F94" s="5">
        <v>1</v>
      </c>
      <c r="G94" s="5">
        <v>1</v>
      </c>
      <c r="H94" s="5"/>
      <c r="I94" s="5"/>
      <c r="J94" s="14"/>
    </row>
    <row r="95" spans="1:10" ht="13.5" thickBot="1">
      <c r="A95" s="381"/>
      <c r="B95" s="97" t="s">
        <v>235</v>
      </c>
      <c r="C95" s="382"/>
      <c r="D95" s="382">
        <f>SUM(D12:D94)</f>
        <v>319</v>
      </c>
      <c r="E95" s="382">
        <f aca="true" t="shared" si="0" ref="E95:J95">SUM(E12:E94)</f>
        <v>43</v>
      </c>
      <c r="F95" s="382">
        <f t="shared" si="0"/>
        <v>55</v>
      </c>
      <c r="G95" s="382">
        <f t="shared" si="0"/>
        <v>52</v>
      </c>
      <c r="H95" s="382">
        <f t="shared" si="0"/>
        <v>67</v>
      </c>
      <c r="I95" s="382">
        <f t="shared" si="0"/>
        <v>59</v>
      </c>
      <c r="J95" s="383">
        <f t="shared" si="0"/>
        <v>43</v>
      </c>
    </row>
    <row r="97" ht="12.75">
      <c r="B97" s="48" t="s">
        <v>590</v>
      </c>
    </row>
    <row r="98" ht="12.75">
      <c r="B98" s="48" t="s">
        <v>591</v>
      </c>
    </row>
  </sheetData>
  <mergeCells count="12">
    <mergeCell ref="A1:J1"/>
    <mergeCell ref="A4:C4"/>
    <mergeCell ref="A2:C2"/>
    <mergeCell ref="A3:C3"/>
    <mergeCell ref="G2:J2"/>
    <mergeCell ref="G4:J4"/>
    <mergeCell ref="G3:J3"/>
    <mergeCell ref="B10:C10"/>
    <mergeCell ref="E10:J10"/>
    <mergeCell ref="A6:J6"/>
    <mergeCell ref="A7:J7"/>
    <mergeCell ref="A8:J8"/>
  </mergeCells>
  <hyperlinks>
    <hyperlink ref="A1:F1" location="Главная!A1" display="Вернутся на главную страницу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3"/>
  <sheetViews>
    <sheetView workbookViewId="0" topLeftCell="A1">
      <selection activeCell="A1" sqref="A1:F1"/>
    </sheetView>
  </sheetViews>
  <sheetFormatPr defaultColWidth="9.140625" defaultRowHeight="12.75"/>
  <cols>
    <col min="1" max="1" width="9.7109375" style="0" customWidth="1"/>
    <col min="2" max="2" width="5.00390625" style="19" customWidth="1"/>
    <col min="3" max="3" width="25.421875" style="0" customWidth="1"/>
    <col min="4" max="4" width="16.8515625" style="0" customWidth="1"/>
    <col min="5" max="5" width="17.00390625" style="0" customWidth="1"/>
    <col min="6" max="6" width="18.421875" style="0" customWidth="1"/>
    <col min="7" max="7" width="9.421875" style="0" customWidth="1"/>
    <col min="8" max="8" width="10.140625" style="0" customWidth="1"/>
    <col min="9" max="9" width="4.421875" style="19" customWidth="1"/>
    <col min="10" max="10" width="25.7109375" style="0" customWidth="1"/>
    <col min="11" max="11" width="20.8515625" style="0" customWidth="1"/>
    <col min="12" max="12" width="11.57421875" style="0" customWidth="1"/>
    <col min="13" max="13" width="17.00390625" style="19" customWidth="1"/>
    <col min="14" max="14" width="12.00390625" style="19" customWidth="1"/>
  </cols>
  <sheetData>
    <row r="1" spans="1:6" ht="12.75">
      <c r="A1" s="533" t="s">
        <v>122</v>
      </c>
      <c r="B1" s="472"/>
      <c r="C1" s="472"/>
      <c r="D1" s="472"/>
      <c r="E1" s="472"/>
      <c r="F1" s="472"/>
    </row>
    <row r="2" spans="1:13" ht="12.75">
      <c r="A2" s="458" t="s">
        <v>196</v>
      </c>
      <c r="B2" s="458"/>
      <c r="C2" s="458"/>
      <c r="D2" s="98"/>
      <c r="E2" s="458" t="s">
        <v>198</v>
      </c>
      <c r="F2" s="458"/>
      <c r="H2" s="458" t="s">
        <v>196</v>
      </c>
      <c r="I2" s="458"/>
      <c r="J2" s="458"/>
      <c r="K2" s="98"/>
      <c r="L2" s="458" t="s">
        <v>198</v>
      </c>
      <c r="M2" s="458"/>
    </row>
    <row r="3" spans="1:13" ht="12.75">
      <c r="A3" s="445" t="s">
        <v>197</v>
      </c>
      <c r="B3" s="445"/>
      <c r="C3" s="445"/>
      <c r="E3" s="445" t="s">
        <v>553</v>
      </c>
      <c r="F3" s="445"/>
      <c r="H3" s="445" t="s">
        <v>197</v>
      </c>
      <c r="I3" s="445"/>
      <c r="J3" s="445"/>
      <c r="L3" s="445" t="s">
        <v>553</v>
      </c>
      <c r="M3" s="445"/>
    </row>
    <row r="4" spans="1:13" ht="12.75">
      <c r="A4" s="445" t="s">
        <v>194</v>
      </c>
      <c r="B4" s="445"/>
      <c r="C4" s="445"/>
      <c r="E4" s="445" t="s">
        <v>199</v>
      </c>
      <c r="F4" s="445"/>
      <c r="H4" s="445" t="s">
        <v>194</v>
      </c>
      <c r="I4" s="445"/>
      <c r="J4" s="445"/>
      <c r="L4" s="445" t="s">
        <v>199</v>
      </c>
      <c r="M4" s="445"/>
    </row>
    <row r="5" spans="1:13" ht="15">
      <c r="A5" s="526" t="s">
        <v>265</v>
      </c>
      <c r="B5" s="526"/>
      <c r="C5" s="526"/>
      <c r="D5" s="526"/>
      <c r="E5" s="526"/>
      <c r="F5" s="526"/>
      <c r="G5" s="43"/>
      <c r="H5" s="526" t="s">
        <v>266</v>
      </c>
      <c r="I5" s="526"/>
      <c r="J5" s="526"/>
      <c r="K5" s="526"/>
      <c r="L5" s="526"/>
      <c r="M5" s="526"/>
    </row>
    <row r="6" spans="1:13" ht="15">
      <c r="A6" s="526" t="s">
        <v>632</v>
      </c>
      <c r="B6" s="526"/>
      <c r="C6" s="526"/>
      <c r="D6" s="526"/>
      <c r="E6" s="526"/>
      <c r="F6" s="526"/>
      <c r="G6" s="109"/>
      <c r="H6" s="526" t="s">
        <v>632</v>
      </c>
      <c r="I6" s="526"/>
      <c r="J6" s="526"/>
      <c r="K6" s="526"/>
      <c r="L6" s="526"/>
      <c r="M6" s="526"/>
    </row>
    <row r="7" spans="7:13" ht="13.5" thickBot="1">
      <c r="G7" s="7"/>
      <c r="M7"/>
    </row>
    <row r="8" spans="1:13" ht="12.75">
      <c r="A8" s="37" t="s">
        <v>0</v>
      </c>
      <c r="B8" s="24" t="s">
        <v>119</v>
      </c>
      <c r="C8" s="17" t="s">
        <v>1</v>
      </c>
      <c r="D8" s="17" t="s">
        <v>2</v>
      </c>
      <c r="E8" s="24" t="s">
        <v>3</v>
      </c>
      <c r="F8" s="18" t="s">
        <v>4</v>
      </c>
      <c r="G8" s="8"/>
      <c r="H8" s="37" t="s">
        <v>0</v>
      </c>
      <c r="I8" s="24" t="s">
        <v>119</v>
      </c>
      <c r="J8" s="107" t="s">
        <v>1</v>
      </c>
      <c r="K8" s="17" t="s">
        <v>2</v>
      </c>
      <c r="L8" s="24" t="s">
        <v>3</v>
      </c>
      <c r="M8" s="18" t="s">
        <v>4</v>
      </c>
    </row>
    <row r="9" spans="1:13" ht="13.5" thickBot="1">
      <c r="A9" s="38" t="s">
        <v>5</v>
      </c>
      <c r="B9" s="22" t="s">
        <v>120</v>
      </c>
      <c r="C9" s="40" t="s">
        <v>6</v>
      </c>
      <c r="D9" s="40" t="s">
        <v>7</v>
      </c>
      <c r="E9" s="22" t="s">
        <v>8</v>
      </c>
      <c r="F9" s="41" t="s">
        <v>9</v>
      </c>
      <c r="G9" s="8"/>
      <c r="H9" s="38" t="s">
        <v>5</v>
      </c>
      <c r="I9" s="22" t="s">
        <v>120</v>
      </c>
      <c r="J9" s="67" t="s">
        <v>6</v>
      </c>
      <c r="K9" s="40" t="s">
        <v>7</v>
      </c>
      <c r="L9" s="22" t="s">
        <v>8</v>
      </c>
      <c r="M9" s="41" t="s">
        <v>9</v>
      </c>
    </row>
    <row r="10" spans="1:13" ht="16.5" thickBot="1">
      <c r="A10" s="9"/>
      <c r="B10" s="75"/>
      <c r="C10" s="62" t="s">
        <v>625</v>
      </c>
      <c r="D10" s="4"/>
      <c r="E10" s="4"/>
      <c r="F10" s="13"/>
      <c r="G10" s="7"/>
      <c r="H10" s="31"/>
      <c r="I10" s="87"/>
      <c r="J10" s="135" t="s">
        <v>37</v>
      </c>
      <c r="K10" s="35"/>
      <c r="L10" s="35"/>
      <c r="M10" s="136"/>
    </row>
    <row r="11" spans="1:13" ht="12.75">
      <c r="A11" s="124" t="s">
        <v>10</v>
      </c>
      <c r="B11" s="113">
        <v>1</v>
      </c>
      <c r="C11" s="12" t="s">
        <v>11</v>
      </c>
      <c r="D11" s="12" t="s">
        <v>12</v>
      </c>
      <c r="E11" s="24">
        <v>0.91</v>
      </c>
      <c r="F11" s="18">
        <f>ROUND(E11*3,2)</f>
        <v>2.73</v>
      </c>
      <c r="G11" s="8"/>
      <c r="H11" s="125" t="s">
        <v>134</v>
      </c>
      <c r="I11" s="76">
        <v>1</v>
      </c>
      <c r="J11" s="69" t="s">
        <v>77</v>
      </c>
      <c r="K11" s="2" t="s">
        <v>12</v>
      </c>
      <c r="L11" s="8">
        <v>0.56</v>
      </c>
      <c r="M11" s="10">
        <f aca="true" t="shared" si="0" ref="M11:M19">ROUND(L11*3,2)</f>
        <v>1.68</v>
      </c>
    </row>
    <row r="12" spans="1:13" ht="12.75">
      <c r="A12" s="125"/>
      <c r="B12" s="29">
        <v>2</v>
      </c>
      <c r="C12" s="28" t="s">
        <v>13</v>
      </c>
      <c r="D12" s="28" t="s">
        <v>12</v>
      </c>
      <c r="E12" s="39">
        <v>0.86</v>
      </c>
      <c r="F12" s="42">
        <f>ROUND(E12*3,2)</f>
        <v>2.58</v>
      </c>
      <c r="G12" s="8"/>
      <c r="H12" s="125" t="s">
        <v>39</v>
      </c>
      <c r="I12" s="132">
        <v>2</v>
      </c>
      <c r="J12" s="28" t="s">
        <v>159</v>
      </c>
      <c r="K12" s="28" t="s">
        <v>12</v>
      </c>
      <c r="L12" s="39">
        <v>1.14</v>
      </c>
      <c r="M12" s="42">
        <f t="shared" si="0"/>
        <v>3.42</v>
      </c>
    </row>
    <row r="13" spans="1:13" ht="13.5" thickBot="1">
      <c r="A13" s="125"/>
      <c r="B13" s="63">
        <v>3</v>
      </c>
      <c r="C13" s="28" t="s">
        <v>14</v>
      </c>
      <c r="D13" s="28" t="s">
        <v>12</v>
      </c>
      <c r="E13" s="39">
        <v>0.86</v>
      </c>
      <c r="F13" s="42">
        <f>ROUND(E13*3,2)</f>
        <v>2.58</v>
      </c>
      <c r="G13" s="8"/>
      <c r="H13" s="125"/>
      <c r="I13" s="123">
        <v>3</v>
      </c>
      <c r="J13" s="46" t="s">
        <v>68</v>
      </c>
      <c r="K13" s="3" t="s">
        <v>12</v>
      </c>
      <c r="L13" s="45">
        <v>1.32</v>
      </c>
      <c r="M13" s="14">
        <f t="shared" si="0"/>
        <v>3.96</v>
      </c>
    </row>
    <row r="14" spans="1:13" ht="13.5" thickBot="1">
      <c r="A14" s="127"/>
      <c r="B14" s="33"/>
      <c r="C14" s="110" t="s">
        <v>86</v>
      </c>
      <c r="D14" s="32"/>
      <c r="E14" s="33">
        <f>SUM(E11:E13)</f>
        <v>2.63</v>
      </c>
      <c r="F14" s="34">
        <f>SUM(F11:F13)</f>
        <v>7.890000000000001</v>
      </c>
      <c r="G14" s="44"/>
      <c r="H14" s="125"/>
      <c r="I14" s="132">
        <v>4</v>
      </c>
      <c r="J14" s="46" t="s">
        <v>69</v>
      </c>
      <c r="K14" s="3" t="s">
        <v>12</v>
      </c>
      <c r="L14" s="63">
        <v>0.79</v>
      </c>
      <c r="M14" s="42">
        <f t="shared" si="0"/>
        <v>2.37</v>
      </c>
    </row>
    <row r="15" spans="1:13" ht="13.5" customHeight="1">
      <c r="A15" s="125" t="s">
        <v>20</v>
      </c>
      <c r="B15" s="29">
        <v>4</v>
      </c>
      <c r="C15" s="28" t="s">
        <v>15</v>
      </c>
      <c r="D15" s="28" t="s">
        <v>12</v>
      </c>
      <c r="E15" s="39">
        <v>1</v>
      </c>
      <c r="F15" s="42">
        <f>ROUND(E15*3,2)</f>
        <v>3</v>
      </c>
      <c r="G15" s="8"/>
      <c r="H15" s="125"/>
      <c r="I15" s="123">
        <v>5</v>
      </c>
      <c r="J15" s="46" t="s">
        <v>46</v>
      </c>
      <c r="K15" s="3" t="s">
        <v>12</v>
      </c>
      <c r="L15" s="63">
        <v>1.25</v>
      </c>
      <c r="M15" s="42">
        <f t="shared" si="0"/>
        <v>3.75</v>
      </c>
    </row>
    <row r="16" spans="1:13" ht="13.5" customHeight="1">
      <c r="A16" s="125"/>
      <c r="B16" s="63">
        <v>5</v>
      </c>
      <c r="C16" s="28" t="s">
        <v>16</v>
      </c>
      <c r="D16" s="28" t="s">
        <v>12</v>
      </c>
      <c r="E16" s="39">
        <v>0.58</v>
      </c>
      <c r="F16" s="42">
        <f>ROUND(E16*3,2)</f>
        <v>1.74</v>
      </c>
      <c r="G16" s="8"/>
      <c r="H16" s="125"/>
      <c r="I16" s="132">
        <v>6</v>
      </c>
      <c r="J16" s="46" t="s">
        <v>47</v>
      </c>
      <c r="K16" s="3" t="s">
        <v>12</v>
      </c>
      <c r="L16" s="63">
        <v>0.78</v>
      </c>
      <c r="M16" s="42">
        <f t="shared" si="0"/>
        <v>2.34</v>
      </c>
    </row>
    <row r="17" spans="1:13" ht="13.5" customHeight="1" thickBot="1">
      <c r="A17" s="125"/>
      <c r="B17" s="29">
        <v>6</v>
      </c>
      <c r="C17" s="28" t="s">
        <v>17</v>
      </c>
      <c r="D17" s="28" t="s">
        <v>12</v>
      </c>
      <c r="E17" s="39">
        <v>0.89</v>
      </c>
      <c r="F17" s="42">
        <f>ROUND(E17*3,2)</f>
        <v>2.67</v>
      </c>
      <c r="G17" s="8"/>
      <c r="H17" s="125"/>
      <c r="I17" s="123">
        <v>7</v>
      </c>
      <c r="J17" s="46" t="s">
        <v>48</v>
      </c>
      <c r="K17" s="3" t="s">
        <v>12</v>
      </c>
      <c r="L17" s="63">
        <v>1.17</v>
      </c>
      <c r="M17" s="42">
        <f t="shared" si="0"/>
        <v>3.51</v>
      </c>
    </row>
    <row r="18" spans="1:13" ht="13.5" thickBot="1">
      <c r="A18" s="127"/>
      <c r="B18" s="33"/>
      <c r="C18" s="110" t="s">
        <v>86</v>
      </c>
      <c r="D18" s="32"/>
      <c r="E18" s="33">
        <f>SUM(E15:E17)</f>
        <v>2.47</v>
      </c>
      <c r="F18" s="34">
        <f>SUM(F15:F17)</f>
        <v>7.41</v>
      </c>
      <c r="G18" s="44"/>
      <c r="H18" s="125"/>
      <c r="I18" s="132">
        <v>8</v>
      </c>
      <c r="J18" s="46" t="s">
        <v>49</v>
      </c>
      <c r="K18" s="3" t="s">
        <v>12</v>
      </c>
      <c r="L18" s="29">
        <v>0.77</v>
      </c>
      <c r="M18" s="42">
        <f t="shared" si="0"/>
        <v>2.31</v>
      </c>
    </row>
    <row r="19" spans="1:13" ht="13.5" thickBot="1">
      <c r="A19" s="125" t="s">
        <v>25</v>
      </c>
      <c r="B19" s="76">
        <v>7</v>
      </c>
      <c r="C19" s="28" t="s">
        <v>18</v>
      </c>
      <c r="D19" s="4" t="s">
        <v>12</v>
      </c>
      <c r="E19" s="8">
        <v>0.87</v>
      </c>
      <c r="F19" s="18">
        <f aca="true" t="shared" si="1" ref="F19:F24">ROUND(E19*3,2)</f>
        <v>2.61</v>
      </c>
      <c r="G19" s="8"/>
      <c r="H19" s="128"/>
      <c r="I19" s="132">
        <v>9</v>
      </c>
      <c r="J19" s="47" t="s">
        <v>51</v>
      </c>
      <c r="K19" s="3" t="s">
        <v>12</v>
      </c>
      <c r="L19" s="5">
        <v>1.85</v>
      </c>
      <c r="M19" s="10">
        <f t="shared" si="0"/>
        <v>5.55</v>
      </c>
    </row>
    <row r="20" spans="1:13" ht="13.5" thickBot="1">
      <c r="A20" s="125"/>
      <c r="B20" s="29">
        <v>8</v>
      </c>
      <c r="C20" s="28" t="s">
        <v>19</v>
      </c>
      <c r="D20" s="28" t="s">
        <v>12</v>
      </c>
      <c r="E20" s="39">
        <v>0.58</v>
      </c>
      <c r="F20" s="42">
        <f t="shared" si="1"/>
        <v>1.74</v>
      </c>
      <c r="G20" s="8"/>
      <c r="H20" s="130"/>
      <c r="I20" s="86"/>
      <c r="J20" s="110" t="s">
        <v>86</v>
      </c>
      <c r="K20" s="35"/>
      <c r="L20" s="33">
        <f>SUM(L11:L19)</f>
        <v>9.63</v>
      </c>
      <c r="M20" s="34">
        <f>SUM(M11:M19)</f>
        <v>28.89</v>
      </c>
    </row>
    <row r="21" spans="1:13" ht="12.75">
      <c r="A21" s="125"/>
      <c r="B21" s="76">
        <v>9</v>
      </c>
      <c r="C21" s="28" t="s">
        <v>21</v>
      </c>
      <c r="D21" s="28" t="s">
        <v>12</v>
      </c>
      <c r="E21" s="39">
        <v>1.17</v>
      </c>
      <c r="F21" s="42">
        <f t="shared" si="1"/>
        <v>3.51</v>
      </c>
      <c r="G21" s="8"/>
      <c r="H21" s="124" t="s">
        <v>135</v>
      </c>
      <c r="I21" s="131">
        <v>10</v>
      </c>
      <c r="J21" s="12" t="s">
        <v>38</v>
      </c>
      <c r="K21" s="16" t="s">
        <v>12</v>
      </c>
      <c r="L21" s="50">
        <v>0.93</v>
      </c>
      <c r="M21" s="18">
        <f aca="true" t="shared" si="2" ref="M21:M29">ROUND(L21*3,2)</f>
        <v>2.79</v>
      </c>
    </row>
    <row r="22" spans="1:13" ht="12.75">
      <c r="A22" s="125"/>
      <c r="B22" s="29">
        <v>10</v>
      </c>
      <c r="C22" s="28" t="s">
        <v>80</v>
      </c>
      <c r="D22" s="28" t="s">
        <v>12</v>
      </c>
      <c r="E22" s="39">
        <v>0.69</v>
      </c>
      <c r="F22" s="42">
        <f t="shared" si="1"/>
        <v>2.07</v>
      </c>
      <c r="G22" s="8"/>
      <c r="H22" s="125" t="s">
        <v>45</v>
      </c>
      <c r="I22" s="134">
        <v>11</v>
      </c>
      <c r="J22" s="28" t="s">
        <v>78</v>
      </c>
      <c r="K22" s="28" t="s">
        <v>12</v>
      </c>
      <c r="L22" s="63">
        <v>0.92</v>
      </c>
      <c r="M22" s="42">
        <f t="shared" si="2"/>
        <v>2.76</v>
      </c>
    </row>
    <row r="23" spans="1:13" ht="12.75">
      <c r="A23" s="125"/>
      <c r="B23" s="76">
        <v>11</v>
      </c>
      <c r="C23" s="28" t="s">
        <v>561</v>
      </c>
      <c r="D23" s="28" t="s">
        <v>12</v>
      </c>
      <c r="E23" s="39">
        <v>1.07</v>
      </c>
      <c r="F23" s="42">
        <f t="shared" si="1"/>
        <v>3.21</v>
      </c>
      <c r="G23" s="8"/>
      <c r="H23" s="125"/>
      <c r="I23" s="76">
        <v>12</v>
      </c>
      <c r="J23" s="28" t="s">
        <v>40</v>
      </c>
      <c r="K23" s="2" t="s">
        <v>12</v>
      </c>
      <c r="L23" s="26">
        <v>0.84</v>
      </c>
      <c r="M23" s="42">
        <f t="shared" si="2"/>
        <v>2.52</v>
      </c>
    </row>
    <row r="24" spans="1:13" ht="13.5" thickBot="1">
      <c r="A24" s="125"/>
      <c r="B24" s="29">
        <v>12</v>
      </c>
      <c r="C24" s="28" t="s">
        <v>74</v>
      </c>
      <c r="D24" s="28" t="s">
        <v>12</v>
      </c>
      <c r="E24" s="39">
        <v>1.17</v>
      </c>
      <c r="F24" s="42">
        <f t="shared" si="1"/>
        <v>3.51</v>
      </c>
      <c r="G24" s="8"/>
      <c r="H24" s="125"/>
      <c r="I24" s="134">
        <v>13</v>
      </c>
      <c r="J24" s="28" t="s">
        <v>41</v>
      </c>
      <c r="K24" s="28" t="s">
        <v>12</v>
      </c>
      <c r="L24" s="64">
        <v>1.03</v>
      </c>
      <c r="M24" s="42">
        <f t="shared" si="2"/>
        <v>3.09</v>
      </c>
    </row>
    <row r="25" spans="1:13" ht="13.5" thickBot="1">
      <c r="A25" s="127"/>
      <c r="B25" s="33"/>
      <c r="C25" s="110" t="s">
        <v>86</v>
      </c>
      <c r="D25" s="32"/>
      <c r="E25" s="33">
        <f>SUM(E19:E24)</f>
        <v>5.55</v>
      </c>
      <c r="F25" s="34">
        <f>SUM(F19:F24)</f>
        <v>16.65</v>
      </c>
      <c r="G25" s="44"/>
      <c r="H25" s="125"/>
      <c r="I25" s="76">
        <v>14</v>
      </c>
      <c r="J25" s="2" t="s">
        <v>42</v>
      </c>
      <c r="K25" s="28" t="s">
        <v>12</v>
      </c>
      <c r="L25" s="65">
        <v>1.06</v>
      </c>
      <c r="M25" s="42">
        <f t="shared" si="2"/>
        <v>3.18</v>
      </c>
    </row>
    <row r="26" spans="1:13" ht="12.75">
      <c r="A26" s="125" t="s">
        <v>26</v>
      </c>
      <c r="B26" s="29">
        <v>13</v>
      </c>
      <c r="C26" s="28" t="s">
        <v>22</v>
      </c>
      <c r="D26" s="2" t="s">
        <v>12</v>
      </c>
      <c r="E26" s="8">
        <v>1.17</v>
      </c>
      <c r="F26" s="18">
        <f>ROUND(E26*3,2)</f>
        <v>3.51</v>
      </c>
      <c r="G26" s="8"/>
      <c r="H26" s="125"/>
      <c r="I26" s="134">
        <v>15</v>
      </c>
      <c r="J26" s="28" t="s">
        <v>43</v>
      </c>
      <c r="K26" s="28" t="s">
        <v>12</v>
      </c>
      <c r="L26" s="63">
        <v>1.25</v>
      </c>
      <c r="M26" s="42">
        <f t="shared" si="2"/>
        <v>3.75</v>
      </c>
    </row>
    <row r="27" spans="1:13" ht="12.75">
      <c r="A27" s="125"/>
      <c r="B27" s="29">
        <v>14</v>
      </c>
      <c r="C27" s="28" t="s">
        <v>23</v>
      </c>
      <c r="D27" s="28" t="s">
        <v>12</v>
      </c>
      <c r="E27" s="39">
        <v>1.15</v>
      </c>
      <c r="F27" s="42">
        <f>ROUND(E27*3,2)</f>
        <v>3.45</v>
      </c>
      <c r="G27" s="8"/>
      <c r="H27" s="125"/>
      <c r="I27" s="76">
        <v>16</v>
      </c>
      <c r="J27" s="2" t="s">
        <v>44</v>
      </c>
      <c r="K27" s="23" t="s">
        <v>12</v>
      </c>
      <c r="L27" s="8">
        <v>1.11</v>
      </c>
      <c r="M27" s="42">
        <f t="shared" si="2"/>
        <v>3.33</v>
      </c>
    </row>
    <row r="28" spans="1:13" ht="13.5" thickBot="1">
      <c r="A28" s="125"/>
      <c r="B28" s="29">
        <v>15</v>
      </c>
      <c r="C28" s="28" t="s">
        <v>24</v>
      </c>
      <c r="D28" s="28" t="s">
        <v>12</v>
      </c>
      <c r="E28" s="39">
        <v>1.15</v>
      </c>
      <c r="F28" s="42">
        <f>ROUND(E28*3,2)</f>
        <v>3.45</v>
      </c>
      <c r="G28" s="8"/>
      <c r="H28" s="125"/>
      <c r="I28" s="134">
        <v>17</v>
      </c>
      <c r="J28" s="30" t="s">
        <v>145</v>
      </c>
      <c r="K28" s="30" t="s">
        <v>12</v>
      </c>
      <c r="L28" s="39">
        <v>0.6</v>
      </c>
      <c r="M28" s="42">
        <f>ROUND(L28*3,2)</f>
        <v>1.8</v>
      </c>
    </row>
    <row r="29" spans="1:13" ht="13.5" thickBot="1">
      <c r="A29" s="127"/>
      <c r="B29" s="33"/>
      <c r="C29" s="110" t="s">
        <v>86</v>
      </c>
      <c r="D29" s="32"/>
      <c r="E29" s="33">
        <f>SUM(E26:E28)</f>
        <v>3.4699999999999998</v>
      </c>
      <c r="F29" s="34">
        <f>SUM(F26:F28)</f>
        <v>10.41</v>
      </c>
      <c r="G29" s="44"/>
      <c r="H29" s="128"/>
      <c r="I29" s="76">
        <v>18</v>
      </c>
      <c r="J29" s="25" t="s">
        <v>146</v>
      </c>
      <c r="K29" s="52" t="s">
        <v>12</v>
      </c>
      <c r="L29" s="55">
        <v>0.98</v>
      </c>
      <c r="M29" s="41">
        <f t="shared" si="2"/>
        <v>2.94</v>
      </c>
    </row>
    <row r="30" spans="1:13" ht="13.5" thickBot="1">
      <c r="A30" s="124" t="s">
        <v>89</v>
      </c>
      <c r="B30" s="63">
        <v>16</v>
      </c>
      <c r="C30" s="57" t="s">
        <v>354</v>
      </c>
      <c r="D30" s="58" t="s">
        <v>12</v>
      </c>
      <c r="E30" s="59">
        <v>1.27</v>
      </c>
      <c r="F30" s="265">
        <f>ROUND(E30*3,2)</f>
        <v>3.81</v>
      </c>
      <c r="G30" s="8"/>
      <c r="H30" s="127"/>
      <c r="I30" s="87"/>
      <c r="J30" s="110" t="s">
        <v>86</v>
      </c>
      <c r="K30" s="32"/>
      <c r="L30" s="33">
        <f>SUM(L21:L29)</f>
        <v>8.719999999999999</v>
      </c>
      <c r="M30" s="34">
        <f>SUM(M21:M29)</f>
        <v>26.160000000000004</v>
      </c>
    </row>
    <row r="31" spans="1:13" ht="12.75">
      <c r="A31" s="103"/>
      <c r="B31" s="29">
        <v>17</v>
      </c>
      <c r="C31" s="138" t="s">
        <v>144</v>
      </c>
      <c r="D31" s="266" t="s">
        <v>12</v>
      </c>
      <c r="E31" s="180">
        <v>1.15</v>
      </c>
      <c r="F31" s="265">
        <f>ROUND(E31*3,2)</f>
        <v>3.45</v>
      </c>
      <c r="G31" s="8"/>
      <c r="H31" s="125" t="s">
        <v>136</v>
      </c>
      <c r="I31" s="76">
        <v>19</v>
      </c>
      <c r="J31" s="139" t="s">
        <v>138</v>
      </c>
      <c r="K31" s="138" t="s">
        <v>12</v>
      </c>
      <c r="L31" s="140">
        <v>1.82</v>
      </c>
      <c r="M31" s="71">
        <f aca="true" t="shared" si="3" ref="M31:M39">ROUND(L31*3,2)</f>
        <v>5.46</v>
      </c>
    </row>
    <row r="32" spans="1:13" ht="12.75">
      <c r="A32" s="103"/>
      <c r="B32" s="63">
        <v>18</v>
      </c>
      <c r="C32" s="23" t="s">
        <v>147</v>
      </c>
      <c r="D32" s="23" t="s">
        <v>12</v>
      </c>
      <c r="E32" s="66">
        <v>1.27</v>
      </c>
      <c r="F32" s="71">
        <f>ROUND(E32*3,2)</f>
        <v>3.81</v>
      </c>
      <c r="G32" s="8"/>
      <c r="H32" s="125" t="s">
        <v>50</v>
      </c>
      <c r="I32" s="132">
        <v>20</v>
      </c>
      <c r="J32" s="69" t="s">
        <v>140</v>
      </c>
      <c r="K32" s="23" t="s">
        <v>12</v>
      </c>
      <c r="L32" s="8">
        <v>0.63</v>
      </c>
      <c r="M32" s="10">
        <f t="shared" si="3"/>
        <v>1.89</v>
      </c>
    </row>
    <row r="33" spans="1:13" ht="12.75">
      <c r="A33" s="125"/>
      <c r="B33" s="29">
        <v>19</v>
      </c>
      <c r="C33" s="30" t="s">
        <v>75</v>
      </c>
      <c r="D33" s="30" t="s">
        <v>12</v>
      </c>
      <c r="E33" s="39">
        <v>0.75</v>
      </c>
      <c r="F33" s="42">
        <f>ROUND(E33*3,2)</f>
        <v>2.25</v>
      </c>
      <c r="G33" s="8"/>
      <c r="H33" s="125"/>
      <c r="I33" s="134">
        <v>21</v>
      </c>
      <c r="J33" s="28" t="s">
        <v>52</v>
      </c>
      <c r="K33" s="30" t="s">
        <v>12</v>
      </c>
      <c r="L33" s="29">
        <v>1.11</v>
      </c>
      <c r="M33" s="42">
        <f t="shared" si="3"/>
        <v>3.33</v>
      </c>
    </row>
    <row r="34" spans="1:13" ht="13.5" thickBot="1">
      <c r="A34" s="128"/>
      <c r="B34" s="29">
        <v>20</v>
      </c>
      <c r="C34" s="52" t="s">
        <v>71</v>
      </c>
      <c r="D34" s="52" t="s">
        <v>12</v>
      </c>
      <c r="E34" s="55">
        <v>0.64</v>
      </c>
      <c r="F34" s="60">
        <f>ROUND(E34*3,2)</f>
        <v>1.92</v>
      </c>
      <c r="G34" s="44"/>
      <c r="H34" s="125"/>
      <c r="I34" s="132">
        <v>22</v>
      </c>
      <c r="J34" s="49" t="s">
        <v>53</v>
      </c>
      <c r="K34" s="56" t="s">
        <v>12</v>
      </c>
      <c r="L34" s="5">
        <v>0.56</v>
      </c>
      <c r="M34" s="42">
        <f t="shared" si="3"/>
        <v>1.68</v>
      </c>
    </row>
    <row r="35" spans="1:13" ht="13.5" thickBot="1">
      <c r="A35" s="127"/>
      <c r="B35" s="33"/>
      <c r="C35" s="110" t="s">
        <v>86</v>
      </c>
      <c r="D35" s="32"/>
      <c r="E35" s="33">
        <f>SUM(E30:E34)</f>
        <v>5.079999999999999</v>
      </c>
      <c r="F35" s="34">
        <f>SUM(F30:F34)</f>
        <v>15.24</v>
      </c>
      <c r="G35" s="44"/>
      <c r="H35" s="125"/>
      <c r="I35" s="134">
        <v>23</v>
      </c>
      <c r="J35" s="49" t="s">
        <v>54</v>
      </c>
      <c r="K35" s="56" t="s">
        <v>12</v>
      </c>
      <c r="L35" s="63">
        <v>1.03</v>
      </c>
      <c r="M35" s="42">
        <f t="shared" si="3"/>
        <v>3.09</v>
      </c>
    </row>
    <row r="36" spans="1:13" ht="12.75">
      <c r="A36" s="125" t="s">
        <v>96</v>
      </c>
      <c r="B36" s="29">
        <v>21</v>
      </c>
      <c r="C36" s="30" t="s">
        <v>66</v>
      </c>
      <c r="D36" s="23" t="s">
        <v>12</v>
      </c>
      <c r="E36" s="8">
        <v>0.42</v>
      </c>
      <c r="F36" s="36">
        <f>ROUND(E36*3,2)</f>
        <v>1.26</v>
      </c>
      <c r="G36" s="8"/>
      <c r="H36" s="125"/>
      <c r="I36" s="132">
        <v>24</v>
      </c>
      <c r="J36" s="49" t="s">
        <v>55</v>
      </c>
      <c r="K36" s="56" t="s">
        <v>12</v>
      </c>
      <c r="L36" s="8">
        <v>0.95</v>
      </c>
      <c r="M36" s="42">
        <f t="shared" si="3"/>
        <v>2.85</v>
      </c>
    </row>
    <row r="37" spans="1:13" ht="12.75">
      <c r="A37" s="125"/>
      <c r="B37" s="29">
        <v>22</v>
      </c>
      <c r="C37" s="30" t="s">
        <v>72</v>
      </c>
      <c r="D37" s="30" t="s">
        <v>12</v>
      </c>
      <c r="E37" s="29">
        <v>0.75</v>
      </c>
      <c r="F37" s="42">
        <f>ROUND(E37*3,2)</f>
        <v>2.25</v>
      </c>
      <c r="G37" s="8"/>
      <c r="H37" s="125"/>
      <c r="I37" s="134">
        <v>25</v>
      </c>
      <c r="J37" s="49" t="s">
        <v>56</v>
      </c>
      <c r="K37" s="56" t="s">
        <v>12</v>
      </c>
      <c r="L37" s="29">
        <v>0.99</v>
      </c>
      <c r="M37" s="42">
        <f t="shared" si="3"/>
        <v>2.97</v>
      </c>
    </row>
    <row r="38" spans="1:13" ht="12.75">
      <c r="A38" s="125"/>
      <c r="B38" s="29">
        <v>23</v>
      </c>
      <c r="C38" s="46" t="s">
        <v>94</v>
      </c>
      <c r="D38" s="30" t="s">
        <v>12</v>
      </c>
      <c r="E38" s="29">
        <v>0.88</v>
      </c>
      <c r="F38" s="265">
        <f>ROUND(E38*3,2)</f>
        <v>2.64</v>
      </c>
      <c r="G38" s="8"/>
      <c r="H38" s="125"/>
      <c r="I38" s="132">
        <v>26</v>
      </c>
      <c r="J38" s="49" t="s">
        <v>57</v>
      </c>
      <c r="K38" s="30" t="s">
        <v>12</v>
      </c>
      <c r="L38" s="29">
        <v>2.08</v>
      </c>
      <c r="M38" s="42">
        <f t="shared" si="3"/>
        <v>6.24</v>
      </c>
    </row>
    <row r="39" spans="1:13" ht="13.5" thickBot="1">
      <c r="A39" s="125"/>
      <c r="B39" s="29">
        <v>24</v>
      </c>
      <c r="C39" s="30" t="s">
        <v>157</v>
      </c>
      <c r="D39" s="30" t="s">
        <v>12</v>
      </c>
      <c r="E39" s="29">
        <v>0.75</v>
      </c>
      <c r="F39" s="42">
        <f>ROUND(E39*3,2)</f>
        <v>2.25</v>
      </c>
      <c r="G39" s="8"/>
      <c r="H39" s="125"/>
      <c r="I39" s="132">
        <v>27</v>
      </c>
      <c r="J39" s="49" t="s">
        <v>563</v>
      </c>
      <c r="K39" s="138" t="s">
        <v>12</v>
      </c>
      <c r="L39" s="79">
        <v>1.8</v>
      </c>
      <c r="M39" s="14">
        <f t="shared" si="3"/>
        <v>5.4</v>
      </c>
    </row>
    <row r="40" spans="1:13" ht="13.5" thickBot="1">
      <c r="A40" s="127"/>
      <c r="B40" s="33"/>
      <c r="C40" s="110" t="s">
        <v>86</v>
      </c>
      <c r="D40" s="32"/>
      <c r="E40" s="33">
        <f>SUM(E36:E39)</f>
        <v>2.8</v>
      </c>
      <c r="F40" s="34">
        <f>SUM(F36:F39)</f>
        <v>8.4</v>
      </c>
      <c r="G40" s="44"/>
      <c r="H40" s="127"/>
      <c r="I40" s="87"/>
      <c r="J40" s="110" t="s">
        <v>86</v>
      </c>
      <c r="K40" s="32"/>
      <c r="L40" s="34">
        <f>SUM(L30:L39)</f>
        <v>19.69</v>
      </c>
      <c r="M40" s="34">
        <f>SUM(M30:M39)</f>
        <v>59.07</v>
      </c>
    </row>
    <row r="41" spans="1:13" ht="12.75">
      <c r="A41" s="125" t="s">
        <v>97</v>
      </c>
      <c r="B41" s="76">
        <v>25</v>
      </c>
      <c r="C41" s="28" t="s">
        <v>148</v>
      </c>
      <c r="D41" s="23" t="s">
        <v>12</v>
      </c>
      <c r="E41" s="8">
        <v>1.15</v>
      </c>
      <c r="F41" s="36">
        <f>ROUND(E41*3,2)</f>
        <v>3.45</v>
      </c>
      <c r="G41" s="8"/>
      <c r="H41" s="124" t="s">
        <v>137</v>
      </c>
      <c r="I41" s="131">
        <v>28</v>
      </c>
      <c r="J41" s="16" t="s">
        <v>79</v>
      </c>
      <c r="K41" s="57" t="s">
        <v>12</v>
      </c>
      <c r="L41" s="50">
        <v>0.95</v>
      </c>
      <c r="M41" s="36">
        <f aca="true" t="shared" si="4" ref="M41:M49">ROUND(L41*3,2)</f>
        <v>2.85</v>
      </c>
    </row>
    <row r="42" spans="1:13" ht="12.75">
      <c r="A42" s="125"/>
      <c r="B42" s="29">
        <v>26</v>
      </c>
      <c r="C42" s="28" t="s">
        <v>149</v>
      </c>
      <c r="D42" s="30" t="s">
        <v>12</v>
      </c>
      <c r="E42" s="29">
        <v>1.15</v>
      </c>
      <c r="F42" s="42">
        <f>ROUND(E42*3,2)</f>
        <v>3.45</v>
      </c>
      <c r="G42" s="8"/>
      <c r="H42" s="125" t="s">
        <v>58</v>
      </c>
      <c r="I42" s="132">
        <v>29</v>
      </c>
      <c r="J42" s="49" t="s">
        <v>59</v>
      </c>
      <c r="K42" s="30" t="s">
        <v>12</v>
      </c>
      <c r="L42" s="29">
        <v>2.1</v>
      </c>
      <c r="M42" s="42">
        <f t="shared" si="4"/>
        <v>6.3</v>
      </c>
    </row>
    <row r="43" spans="1:13" ht="13.5" thickBot="1">
      <c r="A43" s="125"/>
      <c r="B43" s="76">
        <v>27</v>
      </c>
      <c r="C43" s="28" t="s">
        <v>150</v>
      </c>
      <c r="D43" s="30" t="s">
        <v>12</v>
      </c>
      <c r="E43" s="29">
        <v>1.15</v>
      </c>
      <c r="F43" s="42">
        <f>ROUND(E43*3,2)</f>
        <v>3.45</v>
      </c>
      <c r="G43" s="8"/>
      <c r="H43" s="125"/>
      <c r="I43" s="133">
        <v>30</v>
      </c>
      <c r="J43" s="49" t="s">
        <v>60</v>
      </c>
      <c r="K43" s="30" t="s">
        <v>12</v>
      </c>
      <c r="L43" s="63">
        <v>1.78</v>
      </c>
      <c r="M43" s="42">
        <f t="shared" si="4"/>
        <v>5.34</v>
      </c>
    </row>
    <row r="44" spans="1:13" ht="13.5" thickBot="1">
      <c r="A44" s="127"/>
      <c r="B44" s="33"/>
      <c r="C44" s="110" t="s">
        <v>86</v>
      </c>
      <c r="D44" s="32"/>
      <c r="E44" s="33">
        <f>SUM(E41:E43)</f>
        <v>3.4499999999999997</v>
      </c>
      <c r="F44" s="34">
        <f>SUM(F41:F43)</f>
        <v>10.350000000000001</v>
      </c>
      <c r="G44" s="44"/>
      <c r="H44" s="129"/>
      <c r="I44" s="132">
        <v>31</v>
      </c>
      <c r="J44" s="28" t="s">
        <v>61</v>
      </c>
      <c r="K44" s="30" t="s">
        <v>12</v>
      </c>
      <c r="L44" s="63">
        <v>0.93</v>
      </c>
      <c r="M44" s="42">
        <f t="shared" si="4"/>
        <v>2.79</v>
      </c>
    </row>
    <row r="45" spans="1:13" ht="12.75">
      <c r="A45" s="125" t="s">
        <v>39</v>
      </c>
      <c r="B45" s="29">
        <v>28</v>
      </c>
      <c r="C45" s="28" t="s">
        <v>151</v>
      </c>
      <c r="D45" s="23" t="s">
        <v>12</v>
      </c>
      <c r="E45" s="8">
        <v>1.15</v>
      </c>
      <c r="F45" s="36">
        <f>ROUND(E45*3,2)</f>
        <v>3.45</v>
      </c>
      <c r="G45" s="8"/>
      <c r="H45" s="125"/>
      <c r="I45" s="133">
        <v>32</v>
      </c>
      <c r="J45" s="28" t="s">
        <v>62</v>
      </c>
      <c r="K45" s="30" t="s">
        <v>12</v>
      </c>
      <c r="L45" s="63">
        <v>0.93</v>
      </c>
      <c r="M45" s="42">
        <f t="shared" si="4"/>
        <v>2.79</v>
      </c>
    </row>
    <row r="46" spans="1:13" ht="12.75">
      <c r="A46" s="125"/>
      <c r="B46" s="29">
        <v>29</v>
      </c>
      <c r="C46" s="28" t="s">
        <v>152</v>
      </c>
      <c r="D46" s="30" t="s">
        <v>12</v>
      </c>
      <c r="E46" s="29">
        <v>0.87</v>
      </c>
      <c r="F46" s="42">
        <f>ROUND(E46*3,2)</f>
        <v>2.61</v>
      </c>
      <c r="G46" s="8"/>
      <c r="H46" s="125"/>
      <c r="I46" s="132">
        <v>33</v>
      </c>
      <c r="J46" s="28" t="s">
        <v>63</v>
      </c>
      <c r="K46" s="30" t="s">
        <v>12</v>
      </c>
      <c r="L46" s="63">
        <v>0.96</v>
      </c>
      <c r="M46" s="42">
        <f t="shared" si="4"/>
        <v>2.88</v>
      </c>
    </row>
    <row r="47" spans="1:13" ht="12.75">
      <c r="A47" s="125"/>
      <c r="B47" s="29">
        <v>30</v>
      </c>
      <c r="C47" s="28" t="s">
        <v>562</v>
      </c>
      <c r="D47" s="30" t="s">
        <v>12</v>
      </c>
      <c r="E47" s="29">
        <v>1.16</v>
      </c>
      <c r="F47" s="42">
        <f>ROUND(E47*3,2)</f>
        <v>3.48</v>
      </c>
      <c r="G47" s="8"/>
      <c r="H47" s="125"/>
      <c r="I47" s="133">
        <v>34</v>
      </c>
      <c r="J47" s="28" t="s">
        <v>64</v>
      </c>
      <c r="K47" s="30" t="s">
        <v>12</v>
      </c>
      <c r="L47" s="63">
        <v>0.94</v>
      </c>
      <c r="M47" s="42">
        <f t="shared" si="4"/>
        <v>2.82</v>
      </c>
    </row>
    <row r="48" spans="1:13" ht="13.5" thickBot="1">
      <c r="A48" s="125"/>
      <c r="B48" s="29">
        <v>31</v>
      </c>
      <c r="C48" s="28" t="s">
        <v>153</v>
      </c>
      <c r="D48" s="30" t="s">
        <v>12</v>
      </c>
      <c r="E48" s="29">
        <v>1.15</v>
      </c>
      <c r="F48" s="42">
        <f>ROUND(E48*3,2)</f>
        <v>3.45</v>
      </c>
      <c r="G48" s="8"/>
      <c r="H48" s="125"/>
      <c r="I48" s="132">
        <v>35</v>
      </c>
      <c r="J48" s="28" t="s">
        <v>65</v>
      </c>
      <c r="K48" s="30" t="s">
        <v>12</v>
      </c>
      <c r="L48" s="29">
        <v>0.96</v>
      </c>
      <c r="M48" s="42">
        <f t="shared" si="4"/>
        <v>2.88</v>
      </c>
    </row>
    <row r="49" spans="1:13" ht="13.5" thickBot="1">
      <c r="A49" s="127"/>
      <c r="B49" s="33"/>
      <c r="C49" s="110" t="s">
        <v>86</v>
      </c>
      <c r="D49" s="32"/>
      <c r="E49" s="33">
        <f>SUM(E45:E48)</f>
        <v>4.33</v>
      </c>
      <c r="F49" s="34">
        <f>SUM(F45:F48)</f>
        <v>12.990000000000002</v>
      </c>
      <c r="G49" s="44"/>
      <c r="H49" s="125"/>
      <c r="I49" s="133">
        <v>36</v>
      </c>
      <c r="J49" s="28" t="s">
        <v>564</v>
      </c>
      <c r="K49" s="30" t="s">
        <v>12</v>
      </c>
      <c r="L49" s="29">
        <v>0.93</v>
      </c>
      <c r="M49" s="42">
        <f t="shared" si="4"/>
        <v>2.79</v>
      </c>
    </row>
    <row r="50" spans="1:13" ht="12.75">
      <c r="A50" s="129" t="s">
        <v>45</v>
      </c>
      <c r="B50" s="29">
        <v>32</v>
      </c>
      <c r="C50" s="53" t="s">
        <v>355</v>
      </c>
      <c r="D50" s="58" t="s">
        <v>12</v>
      </c>
      <c r="E50" s="59">
        <v>1.15</v>
      </c>
      <c r="F50" s="36">
        <f>ROUND(E50*3,2)</f>
        <v>3.45</v>
      </c>
      <c r="G50" s="8"/>
      <c r="H50" s="125"/>
      <c r="I50" s="132">
        <v>37</v>
      </c>
      <c r="J50" s="28" t="s">
        <v>81</v>
      </c>
      <c r="K50" s="30" t="s">
        <v>12</v>
      </c>
      <c r="L50" s="29">
        <v>0.92</v>
      </c>
      <c r="M50" s="42">
        <f>ROUND(L50*3,2)</f>
        <v>2.76</v>
      </c>
    </row>
    <row r="51" spans="1:13" ht="13.5" thickBot="1">
      <c r="A51" s="129"/>
      <c r="B51" s="29">
        <v>33</v>
      </c>
      <c r="C51" s="69" t="s">
        <v>606</v>
      </c>
      <c r="D51" s="30" t="s">
        <v>12</v>
      </c>
      <c r="E51" s="408">
        <v>0.45</v>
      </c>
      <c r="F51" s="42">
        <f>ROUND(E51*3,2)</f>
        <v>1.35</v>
      </c>
      <c r="G51" s="8"/>
      <c r="H51" s="125"/>
      <c r="I51" s="133">
        <v>38</v>
      </c>
      <c r="J51" s="4" t="s">
        <v>471</v>
      </c>
      <c r="K51" s="297" t="s">
        <v>12</v>
      </c>
      <c r="L51" s="296">
        <v>1.17</v>
      </c>
      <c r="M51" s="84">
        <f>ROUND(L51*3,2)</f>
        <v>3.51</v>
      </c>
    </row>
    <row r="52" spans="1:13" ht="13.5" thickBot="1">
      <c r="A52" s="129"/>
      <c r="B52" s="29">
        <v>34</v>
      </c>
      <c r="C52" s="69" t="s">
        <v>27</v>
      </c>
      <c r="D52" s="23" t="s">
        <v>12</v>
      </c>
      <c r="E52" s="8">
        <v>0.45</v>
      </c>
      <c r="F52" s="71">
        <f>ROUND(E52*3,2)</f>
        <v>1.35</v>
      </c>
      <c r="G52" s="8"/>
      <c r="H52" s="125"/>
      <c r="I52" s="87"/>
      <c r="J52" s="110" t="s">
        <v>86</v>
      </c>
      <c r="K52" s="32"/>
      <c r="L52" s="33">
        <f>SUM(L41:L51)</f>
        <v>12.57</v>
      </c>
      <c r="M52" s="34">
        <f>SUM(M41:M51)</f>
        <v>37.709999999999994</v>
      </c>
    </row>
    <row r="53" spans="1:13" ht="13.5" thickBot="1">
      <c r="A53" s="125"/>
      <c r="B53" s="29">
        <v>35</v>
      </c>
      <c r="C53" s="28" t="s">
        <v>28</v>
      </c>
      <c r="D53" s="30" t="s">
        <v>12</v>
      </c>
      <c r="E53" s="29">
        <v>1.15</v>
      </c>
      <c r="F53" s="42">
        <f>ROUND(E53*3,2)</f>
        <v>3.45</v>
      </c>
      <c r="G53" s="8"/>
      <c r="H53" s="31"/>
      <c r="I53" s="99"/>
      <c r="J53" s="110" t="s">
        <v>76</v>
      </c>
      <c r="K53" s="32"/>
      <c r="L53" s="33">
        <f>L19+L29+L40+L52</f>
        <v>35.09</v>
      </c>
      <c r="M53" s="34">
        <f>M19+M29+M40+M52</f>
        <v>105.27</v>
      </c>
    </row>
    <row r="54" spans="1:9" ht="13.5" thickBot="1">
      <c r="A54" s="125"/>
      <c r="B54" s="29">
        <v>36</v>
      </c>
      <c r="C54" s="28" t="s">
        <v>29</v>
      </c>
      <c r="D54" s="30" t="s">
        <v>12</v>
      </c>
      <c r="E54" s="29">
        <v>1.15</v>
      </c>
      <c r="F54" s="42">
        <f>ROUND(E54*3,2)</f>
        <v>3.45</v>
      </c>
      <c r="G54" s="8"/>
      <c r="H54" s="6" t="s">
        <v>550</v>
      </c>
      <c r="I54" s="44"/>
    </row>
    <row r="55" spans="1:9" ht="13.5" thickBot="1">
      <c r="A55" s="127"/>
      <c r="B55" s="33"/>
      <c r="C55" s="110" t="s">
        <v>86</v>
      </c>
      <c r="D55" s="32"/>
      <c r="E55" s="33">
        <f>SUM(E50:E54)</f>
        <v>4.35</v>
      </c>
      <c r="F55" s="34">
        <f>SUM(F50:F54)</f>
        <v>13.05</v>
      </c>
      <c r="G55" s="44"/>
      <c r="H55" s="6" t="s">
        <v>550</v>
      </c>
      <c r="I55" s="44"/>
    </row>
    <row r="56" spans="1:13" ht="12.75">
      <c r="A56" s="125" t="s">
        <v>50</v>
      </c>
      <c r="B56" s="29">
        <v>37</v>
      </c>
      <c r="C56" s="69" t="s">
        <v>30</v>
      </c>
      <c r="D56" s="23" t="s">
        <v>12</v>
      </c>
      <c r="E56" s="8">
        <v>0.85</v>
      </c>
      <c r="F56" s="71">
        <f>ROUND(E56*3,2)</f>
        <v>2.55</v>
      </c>
      <c r="G56" s="8"/>
      <c r="L56" s="8"/>
      <c r="M56" s="8"/>
    </row>
    <row r="57" spans="1:13" ht="12.75">
      <c r="A57" s="125"/>
      <c r="B57" s="29">
        <v>38</v>
      </c>
      <c r="C57" s="28" t="s">
        <v>31</v>
      </c>
      <c r="D57" s="30" t="s">
        <v>12</v>
      </c>
      <c r="E57" s="29">
        <v>1.14</v>
      </c>
      <c r="F57" s="42">
        <f>ROUND(E57*3,2)</f>
        <v>3.42</v>
      </c>
      <c r="G57" s="8"/>
      <c r="H57" s="61"/>
      <c r="I57" s="44"/>
      <c r="J57" s="121"/>
      <c r="K57" s="6"/>
      <c r="L57" s="44"/>
      <c r="M57" s="44"/>
    </row>
    <row r="58" spans="1:7" ht="13.5" thickBot="1">
      <c r="A58" s="125"/>
      <c r="B58" s="29">
        <v>39</v>
      </c>
      <c r="C58" s="28" t="s">
        <v>32</v>
      </c>
      <c r="D58" s="30" t="s">
        <v>12</v>
      </c>
      <c r="E58" s="29">
        <v>0.72</v>
      </c>
      <c r="F58" s="42">
        <f>ROUND(E58*3,2)</f>
        <v>2.16</v>
      </c>
      <c r="G58" s="8"/>
    </row>
    <row r="59" spans="1:7" ht="13.5" thickBot="1">
      <c r="A59" s="127"/>
      <c r="B59" s="33"/>
      <c r="C59" s="110" t="s">
        <v>86</v>
      </c>
      <c r="D59" s="32"/>
      <c r="E59" s="33">
        <f>SUM(E56:E58)</f>
        <v>2.71</v>
      </c>
      <c r="F59" s="34">
        <f>SUM(F56:F58)</f>
        <v>8.129999999999999</v>
      </c>
      <c r="G59" s="8"/>
    </row>
    <row r="60" spans="1:7" ht="12.75">
      <c r="A60" s="125" t="s">
        <v>58</v>
      </c>
      <c r="B60" s="29">
        <v>40</v>
      </c>
      <c r="C60" s="28" t="s">
        <v>33</v>
      </c>
      <c r="D60" s="23" t="s">
        <v>12</v>
      </c>
      <c r="E60" s="8">
        <v>1.15</v>
      </c>
      <c r="F60" s="36">
        <f>ROUND(E60*3,2)</f>
        <v>3.45</v>
      </c>
      <c r="G60" s="44"/>
    </row>
    <row r="61" spans="1:13" ht="12.75">
      <c r="A61" s="125"/>
      <c r="B61" s="29">
        <v>41</v>
      </c>
      <c r="C61" s="28" t="s">
        <v>34</v>
      </c>
      <c r="D61" s="30" t="s">
        <v>12</v>
      </c>
      <c r="E61" s="29">
        <v>1.15</v>
      </c>
      <c r="F61" s="42">
        <f>ROUND(E61*3,2)</f>
        <v>3.45</v>
      </c>
      <c r="G61" s="8"/>
      <c r="H61" s="6"/>
      <c r="I61" s="26"/>
      <c r="J61" s="7"/>
      <c r="K61" s="48"/>
      <c r="L61" s="8"/>
      <c r="M61" s="8"/>
    </row>
    <row r="62" spans="1:13" ht="13.5" thickBot="1">
      <c r="A62" s="125"/>
      <c r="B62" s="29">
        <v>42</v>
      </c>
      <c r="C62" s="30" t="s">
        <v>73</v>
      </c>
      <c r="D62" s="30" t="s">
        <v>12</v>
      </c>
      <c r="E62" s="29">
        <v>0.52</v>
      </c>
      <c r="F62" s="42">
        <f>ROUND(E62*3,2)</f>
        <v>1.56</v>
      </c>
      <c r="G62" s="8"/>
      <c r="L62" s="8"/>
      <c r="M62" s="8"/>
    </row>
    <row r="63" spans="1:13" ht="13.5" thickBot="1">
      <c r="A63" s="127"/>
      <c r="B63" s="33"/>
      <c r="C63" s="110" t="s">
        <v>86</v>
      </c>
      <c r="D63" s="32"/>
      <c r="E63" s="33">
        <f>SUM(E60:E62)</f>
        <v>2.82</v>
      </c>
      <c r="F63" s="34">
        <f>SUM(F60:F62)</f>
        <v>8.46</v>
      </c>
      <c r="G63" s="8"/>
      <c r="L63" s="8"/>
      <c r="M63" s="8"/>
    </row>
    <row r="64" spans="1:13" ht="12.75">
      <c r="A64" s="125" t="s">
        <v>90</v>
      </c>
      <c r="B64" s="29">
        <v>43</v>
      </c>
      <c r="C64" s="30" t="s">
        <v>35</v>
      </c>
      <c r="D64" s="23" t="s">
        <v>12</v>
      </c>
      <c r="E64" s="8">
        <v>0.42</v>
      </c>
      <c r="F64" s="36">
        <f>ROUND(E64*3,2)</f>
        <v>1.26</v>
      </c>
      <c r="G64" s="44"/>
      <c r="H64" s="6"/>
      <c r="I64" s="44"/>
      <c r="J64" s="6"/>
      <c r="K64" s="6"/>
      <c r="L64" s="44"/>
      <c r="M64" s="8"/>
    </row>
    <row r="65" spans="1:13" ht="12.75">
      <c r="A65" s="125"/>
      <c r="B65" s="29">
        <v>44</v>
      </c>
      <c r="C65" s="30" t="s">
        <v>36</v>
      </c>
      <c r="D65" s="30" t="s">
        <v>12</v>
      </c>
      <c r="E65" s="29">
        <v>0.74</v>
      </c>
      <c r="F65" s="42">
        <f>ROUND(E65*3,2)</f>
        <v>2.22</v>
      </c>
      <c r="G65" s="8"/>
      <c r="H65" s="6"/>
      <c r="I65" s="26"/>
      <c r="J65" s="48"/>
      <c r="K65" s="48"/>
      <c r="L65" s="8"/>
      <c r="M65" s="8"/>
    </row>
    <row r="66" spans="1:13" ht="13.5" thickBot="1">
      <c r="A66" s="21"/>
      <c r="B66" s="29">
        <v>45</v>
      </c>
      <c r="C66" s="30" t="s">
        <v>67</v>
      </c>
      <c r="D66" s="30" t="s">
        <v>12</v>
      </c>
      <c r="E66" s="29">
        <v>0.85</v>
      </c>
      <c r="F66" s="42">
        <f>ROUND(E66*3,2)</f>
        <v>2.55</v>
      </c>
      <c r="G66" s="8"/>
      <c r="H66" s="7"/>
      <c r="I66" s="8"/>
      <c r="J66" s="48"/>
      <c r="K66" s="48"/>
      <c r="L66" s="8"/>
      <c r="M66" s="8"/>
    </row>
    <row r="67" spans="1:13" ht="13.5" thickBot="1">
      <c r="A67" s="11"/>
      <c r="B67" s="70"/>
      <c r="C67" s="110" t="s">
        <v>86</v>
      </c>
      <c r="D67" s="112"/>
      <c r="E67" s="70">
        <f>SUM(E64:E66)</f>
        <v>2.01</v>
      </c>
      <c r="F67" s="68">
        <f>SUM(F64:F66)</f>
        <v>6.03</v>
      </c>
      <c r="G67" s="8"/>
      <c r="H67" s="7"/>
      <c r="I67" s="8"/>
      <c r="J67" s="48"/>
      <c r="K67" s="48"/>
      <c r="L67" s="8"/>
      <c r="M67" s="8"/>
    </row>
    <row r="68" spans="1:13" ht="13.5" thickBot="1">
      <c r="A68" s="31"/>
      <c r="B68" s="33"/>
      <c r="C68" s="110" t="s">
        <v>76</v>
      </c>
      <c r="D68" s="32"/>
      <c r="E68" s="33">
        <f>E14+E18+E25+E29+E35+E40+E44+E49+E55+E59+E63+E67</f>
        <v>41.669999999999995</v>
      </c>
      <c r="F68" s="34">
        <f>F14+F18+F25+F29+F35+F40+F44+F49+F55+F59+F63+F67</f>
        <v>125.00999999999999</v>
      </c>
      <c r="G68" s="44"/>
      <c r="H68" s="6"/>
      <c r="I68" s="44"/>
      <c r="J68" s="6"/>
      <c r="K68" s="6"/>
      <c r="L68" s="44"/>
      <c r="M68" s="44"/>
    </row>
    <row r="69" spans="1:7" ht="12.75">
      <c r="A69" s="6" t="s">
        <v>551</v>
      </c>
      <c r="B69" s="44"/>
      <c r="G69" s="44"/>
    </row>
    <row r="70" spans="1:7" ht="12.75">
      <c r="A70" s="6"/>
      <c r="B70" s="44"/>
      <c r="G70" s="44"/>
    </row>
    <row r="71" spans="1:7" ht="12.75">
      <c r="A71" s="6"/>
      <c r="B71" s="44"/>
      <c r="C71" s="7"/>
      <c r="D71" s="7"/>
      <c r="E71" s="8"/>
      <c r="F71" s="8"/>
      <c r="G71" s="8"/>
    </row>
    <row r="131" spans="8:13" ht="12.75">
      <c r="H131" s="6"/>
      <c r="I131" s="8"/>
      <c r="J131" s="121"/>
      <c r="K131" s="6"/>
      <c r="L131" s="44"/>
      <c r="M131" s="44"/>
    </row>
    <row r="132" spans="8:13" ht="12.75">
      <c r="H132" s="6"/>
      <c r="I132" s="8"/>
      <c r="J132" s="121"/>
      <c r="K132" s="6"/>
      <c r="L132" s="44"/>
      <c r="M132" s="44"/>
    </row>
    <row r="133" spans="8:13" ht="12.75">
      <c r="H133" s="6"/>
      <c r="I133" s="44"/>
      <c r="J133" s="6"/>
      <c r="K133" s="6"/>
      <c r="L133" s="44"/>
      <c r="M133" s="8"/>
    </row>
  </sheetData>
  <mergeCells count="17">
    <mergeCell ref="A1:F1"/>
    <mergeCell ref="A5:F5"/>
    <mergeCell ref="A6:F6"/>
    <mergeCell ref="H5:M5"/>
    <mergeCell ref="H6:M6"/>
    <mergeCell ref="A2:C2"/>
    <mergeCell ref="A3:C3"/>
    <mergeCell ref="A4:C4"/>
    <mergeCell ref="E2:F2"/>
    <mergeCell ref="E3:F3"/>
    <mergeCell ref="E4:F4"/>
    <mergeCell ref="H2:J2"/>
    <mergeCell ref="L2:M2"/>
    <mergeCell ref="H3:J3"/>
    <mergeCell ref="L3:M3"/>
    <mergeCell ref="H4:J4"/>
    <mergeCell ref="L4:M4"/>
  </mergeCells>
  <hyperlinks>
    <hyperlink ref="A1:F1" location="Главная!A1" display="Вернутся на главную страницу"/>
  </hyperlink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1" sqref="A1:E1"/>
    </sheetView>
  </sheetViews>
  <sheetFormatPr defaultColWidth="9.140625" defaultRowHeight="12.75"/>
  <cols>
    <col min="2" max="2" width="25.00390625" style="0" customWidth="1"/>
    <col min="3" max="3" width="21.28125" style="0" customWidth="1"/>
    <col min="4" max="4" width="15.7109375" style="0" customWidth="1"/>
    <col min="5" max="5" width="22.00390625" style="0" customWidth="1"/>
  </cols>
  <sheetData>
    <row r="1" spans="1:5" ht="12.75">
      <c r="A1" s="533" t="s">
        <v>122</v>
      </c>
      <c r="B1" s="472"/>
      <c r="C1" s="472"/>
      <c r="D1" s="472"/>
      <c r="E1" s="472"/>
    </row>
    <row r="2" spans="1:5" ht="12.75">
      <c r="A2" s="548" t="s">
        <v>117</v>
      </c>
      <c r="B2" s="548"/>
      <c r="C2" s="98"/>
      <c r="D2" s="458" t="s">
        <v>118</v>
      </c>
      <c r="E2" s="458"/>
    </row>
    <row r="3" spans="1:5" ht="12.75">
      <c r="A3" s="445" t="s">
        <v>195</v>
      </c>
      <c r="B3" s="445"/>
      <c r="D3" s="445" t="s">
        <v>555</v>
      </c>
      <c r="E3" s="445"/>
    </row>
    <row r="4" spans="1:5" ht="12.75">
      <c r="A4" s="445" t="s">
        <v>70</v>
      </c>
      <c r="B4" s="445"/>
      <c r="D4" s="445" t="s">
        <v>141</v>
      </c>
      <c r="E4" s="445"/>
    </row>
    <row r="7" spans="1:5" ht="15">
      <c r="A7" s="526" t="s">
        <v>267</v>
      </c>
      <c r="B7" s="526"/>
      <c r="C7" s="526"/>
      <c r="D7" s="526"/>
      <c r="E7" s="526"/>
    </row>
    <row r="8" spans="1:5" ht="15">
      <c r="A8" s="526" t="s">
        <v>82</v>
      </c>
      <c r="B8" s="526"/>
      <c r="C8" s="526"/>
      <c r="D8" s="526"/>
      <c r="E8" s="526"/>
    </row>
    <row r="9" spans="1:5" ht="15">
      <c r="A9" s="526" t="s">
        <v>633</v>
      </c>
      <c r="B9" s="526"/>
      <c r="C9" s="526"/>
      <c r="D9" s="526"/>
      <c r="E9" s="526"/>
    </row>
    <row r="11" ht="13.5" thickBot="1"/>
    <row r="12" spans="1:5" ht="12.75">
      <c r="A12" s="77" t="s">
        <v>0</v>
      </c>
      <c r="B12" s="17" t="s">
        <v>1</v>
      </c>
      <c r="C12" s="107" t="s">
        <v>2</v>
      </c>
      <c r="D12" s="107" t="s">
        <v>3</v>
      </c>
      <c r="E12" s="18" t="s">
        <v>4</v>
      </c>
    </row>
    <row r="13" spans="1:5" ht="13.5" thickBot="1">
      <c r="A13" s="151" t="s">
        <v>5</v>
      </c>
      <c r="B13" s="89" t="s">
        <v>6</v>
      </c>
      <c r="C13" s="152" t="s">
        <v>7</v>
      </c>
      <c r="D13" s="152" t="s">
        <v>83</v>
      </c>
      <c r="E13" s="10" t="s">
        <v>9</v>
      </c>
    </row>
    <row r="14" spans="1:5" ht="12.75">
      <c r="A14" s="124"/>
      <c r="B14" s="27"/>
      <c r="C14" s="27"/>
      <c r="D14" s="113"/>
      <c r="E14" s="73"/>
    </row>
    <row r="15" spans="1:5" ht="12.75">
      <c r="A15" s="125" t="s">
        <v>10</v>
      </c>
      <c r="B15" s="20" t="s">
        <v>84</v>
      </c>
      <c r="C15" s="20" t="s">
        <v>85</v>
      </c>
      <c r="D15" s="76">
        <v>0.82</v>
      </c>
      <c r="E15" s="84">
        <f>D15*4</f>
        <v>3.28</v>
      </c>
    </row>
    <row r="16" spans="1:5" ht="13.5" thickBot="1">
      <c r="A16" s="144"/>
      <c r="B16" s="146" t="s">
        <v>86</v>
      </c>
      <c r="C16" s="147"/>
      <c r="D16" s="148">
        <f>SUM(D15)</f>
        <v>0.82</v>
      </c>
      <c r="E16" s="149">
        <f>SUM(E15)</f>
        <v>3.28</v>
      </c>
    </row>
    <row r="17" spans="1:5" ht="12.75">
      <c r="A17" s="125"/>
      <c r="B17" s="20"/>
      <c r="C17" s="20"/>
      <c r="D17" s="76"/>
      <c r="E17" s="91"/>
    </row>
    <row r="18" spans="1:5" ht="12.75">
      <c r="A18" s="125" t="s">
        <v>20</v>
      </c>
      <c r="B18" s="20" t="s">
        <v>87</v>
      </c>
      <c r="C18" s="20" t="s">
        <v>88</v>
      </c>
      <c r="D18" s="76">
        <v>1.2</v>
      </c>
      <c r="E18" s="84">
        <f>D18*4</f>
        <v>4.8</v>
      </c>
    </row>
    <row r="19" spans="1:5" ht="13.5" thickBot="1">
      <c r="A19" s="128"/>
      <c r="B19" s="146" t="s">
        <v>86</v>
      </c>
      <c r="C19" s="153"/>
      <c r="D19" s="148">
        <f>SUM(D18)</f>
        <v>1.2</v>
      </c>
      <c r="E19" s="149">
        <f>SUM(E18)</f>
        <v>4.8</v>
      </c>
    </row>
    <row r="20" spans="1:5" ht="12.75">
      <c r="A20" s="125"/>
      <c r="B20" s="20"/>
      <c r="C20" s="20"/>
      <c r="D20" s="76"/>
      <c r="E20" s="84"/>
    </row>
    <row r="21" spans="1:5" ht="12.75">
      <c r="A21" s="125" t="s">
        <v>25</v>
      </c>
      <c r="B21" s="20" t="s">
        <v>69</v>
      </c>
      <c r="C21" s="20" t="s">
        <v>85</v>
      </c>
      <c r="D21" s="76">
        <v>0.69</v>
      </c>
      <c r="E21" s="84">
        <f>D21*4</f>
        <v>2.76</v>
      </c>
    </row>
    <row r="22" spans="1:5" ht="13.5" thickBot="1">
      <c r="A22" s="128"/>
      <c r="B22" s="146" t="s">
        <v>86</v>
      </c>
      <c r="C22" s="153"/>
      <c r="D22" s="148">
        <f>SUM(D21)</f>
        <v>0.69</v>
      </c>
      <c r="E22" s="149">
        <f>SUM(E21)</f>
        <v>2.76</v>
      </c>
    </row>
    <row r="23" spans="1:5" ht="12.75">
      <c r="A23" s="125"/>
      <c r="B23" s="20"/>
      <c r="C23" s="20"/>
      <c r="D23" s="76"/>
      <c r="E23" s="84"/>
    </row>
    <row r="24" spans="1:5" ht="12.75">
      <c r="A24" s="125" t="s">
        <v>26</v>
      </c>
      <c r="B24" s="20" t="s">
        <v>138</v>
      </c>
      <c r="C24" s="20" t="s">
        <v>85</v>
      </c>
      <c r="D24" s="76">
        <v>1.3</v>
      </c>
      <c r="E24" s="84">
        <f>D24*4</f>
        <v>5.2</v>
      </c>
    </row>
    <row r="25" spans="1:5" ht="13.5" thickBot="1">
      <c r="A25" s="128"/>
      <c r="B25" s="146" t="s">
        <v>86</v>
      </c>
      <c r="C25" s="153"/>
      <c r="D25" s="148">
        <f>SUM(D24)</f>
        <v>1.3</v>
      </c>
      <c r="E25" s="149">
        <f>SUM(E24)</f>
        <v>5.2</v>
      </c>
    </row>
    <row r="26" spans="1:5" ht="12.75">
      <c r="A26" s="125"/>
      <c r="B26" s="20"/>
      <c r="C26" s="20"/>
      <c r="D26" s="76"/>
      <c r="E26" s="84"/>
    </row>
    <row r="27" spans="1:5" ht="12.75">
      <c r="A27" s="125" t="s">
        <v>89</v>
      </c>
      <c r="B27" s="20" t="s">
        <v>139</v>
      </c>
      <c r="C27" s="20" t="s">
        <v>85</v>
      </c>
      <c r="D27" s="76">
        <v>0.8</v>
      </c>
      <c r="E27" s="84">
        <f>D27*4</f>
        <v>3.2</v>
      </c>
    </row>
    <row r="28" spans="1:5" ht="13.5" thickBot="1">
      <c r="A28" s="128"/>
      <c r="B28" s="146" t="s">
        <v>86</v>
      </c>
      <c r="C28" s="153"/>
      <c r="D28" s="148">
        <f>SUM(D27)</f>
        <v>0.8</v>
      </c>
      <c r="E28" s="149">
        <f>SUM(E27)</f>
        <v>3.2</v>
      </c>
    </row>
    <row r="29" spans="1:5" ht="12.75">
      <c r="A29" s="125"/>
      <c r="B29" s="20"/>
      <c r="C29" s="20"/>
      <c r="D29" s="76"/>
      <c r="E29" s="91"/>
    </row>
    <row r="30" spans="1:5" ht="12.75">
      <c r="A30" s="125" t="s">
        <v>45</v>
      </c>
      <c r="B30" s="20" t="s">
        <v>471</v>
      </c>
      <c r="C30" s="20" t="s">
        <v>85</v>
      </c>
      <c r="D30" s="76">
        <v>1</v>
      </c>
      <c r="E30" s="84">
        <f>D30*4</f>
        <v>4</v>
      </c>
    </row>
    <row r="31" spans="1:5" ht="13.5" thickBot="1">
      <c r="A31" s="128"/>
      <c r="B31" s="146" t="s">
        <v>86</v>
      </c>
      <c r="C31" s="153"/>
      <c r="D31" s="148">
        <f>SUM(D30)</f>
        <v>1</v>
      </c>
      <c r="E31" s="149">
        <f>SUM(E30)</f>
        <v>4</v>
      </c>
    </row>
    <row r="32" spans="1:5" ht="12.75">
      <c r="A32" s="125"/>
      <c r="B32" s="20"/>
      <c r="C32" s="20"/>
      <c r="D32" s="76"/>
      <c r="E32" s="91"/>
    </row>
    <row r="33" spans="1:5" ht="12.75">
      <c r="A33" s="125" t="s">
        <v>50</v>
      </c>
      <c r="B33" s="20" t="s">
        <v>51</v>
      </c>
      <c r="C33" s="20" t="s">
        <v>85</v>
      </c>
      <c r="D33" s="76">
        <v>0.87</v>
      </c>
      <c r="E33" s="84">
        <f>D33*4</f>
        <v>3.48</v>
      </c>
    </row>
    <row r="34" spans="1:5" ht="13.5" thickBot="1">
      <c r="A34" s="128"/>
      <c r="B34" s="146" t="s">
        <v>86</v>
      </c>
      <c r="C34" s="153"/>
      <c r="D34" s="148">
        <f>SUM(D33)</f>
        <v>0.87</v>
      </c>
      <c r="E34" s="149">
        <f>SUM(E33)</f>
        <v>3.48</v>
      </c>
    </row>
    <row r="35" spans="1:5" ht="12.75">
      <c r="A35" s="125"/>
      <c r="B35" s="20"/>
      <c r="C35" s="20"/>
      <c r="D35" s="76"/>
      <c r="E35" s="91"/>
    </row>
    <row r="36" spans="1:5" ht="12.75">
      <c r="A36" s="125" t="s">
        <v>58</v>
      </c>
      <c r="B36" s="20" t="s">
        <v>140</v>
      </c>
      <c r="C36" s="20" t="s">
        <v>85</v>
      </c>
      <c r="D36" s="76">
        <v>0.42</v>
      </c>
      <c r="E36" s="84">
        <f>D36*4</f>
        <v>1.68</v>
      </c>
    </row>
    <row r="37" spans="1:5" ht="13.5" thickBot="1">
      <c r="A37" s="128"/>
      <c r="B37" s="146" t="s">
        <v>86</v>
      </c>
      <c r="C37" s="153"/>
      <c r="D37" s="148">
        <f>SUM(D36)</f>
        <v>0.42</v>
      </c>
      <c r="E37" s="149">
        <f>SUM(E36)</f>
        <v>1.68</v>
      </c>
    </row>
    <row r="38" spans="1:5" ht="12.75">
      <c r="A38" s="125"/>
      <c r="B38" s="20"/>
      <c r="C38" s="20"/>
      <c r="D38" s="76"/>
      <c r="E38" s="84"/>
    </row>
    <row r="39" spans="1:5" ht="12.75">
      <c r="A39" s="125" t="s">
        <v>90</v>
      </c>
      <c r="B39" s="20" t="s">
        <v>91</v>
      </c>
      <c r="C39" s="20" t="s">
        <v>85</v>
      </c>
      <c r="D39" s="76">
        <v>1.28</v>
      </c>
      <c r="E39" s="84">
        <f>D39*4</f>
        <v>5.12</v>
      </c>
    </row>
    <row r="40" spans="1:5" ht="13.5" thickBot="1">
      <c r="A40" s="144"/>
      <c r="B40" s="146" t="s">
        <v>86</v>
      </c>
      <c r="C40" s="147"/>
      <c r="D40" s="148">
        <f>SUM(D39)</f>
        <v>1.28</v>
      </c>
      <c r="E40" s="149">
        <f>SUM(E39)</f>
        <v>5.12</v>
      </c>
    </row>
    <row r="41" spans="1:5" ht="13.5" thickBot="1">
      <c r="A41" s="144"/>
      <c r="B41" s="150" t="s">
        <v>76</v>
      </c>
      <c r="C41" s="145"/>
      <c r="D41" s="142">
        <f>D16+D19+D22+D34+D36+D40+D25+D28+D31</f>
        <v>8.379999999999999</v>
      </c>
      <c r="E41" s="142">
        <f>E16+E19+E22+E34+E36+E40+E25+E28+E31</f>
        <v>33.519999999999996</v>
      </c>
    </row>
    <row r="42" spans="1:5" ht="12.75">
      <c r="A42" s="7"/>
      <c r="B42" s="48"/>
      <c r="C42" s="7"/>
      <c r="D42" s="44"/>
      <c r="E42" s="44"/>
    </row>
    <row r="43" spans="1:2" ht="12.75">
      <c r="A43" s="98" t="s">
        <v>156</v>
      </c>
      <c r="B43" s="98"/>
    </row>
    <row r="44" spans="1:2" ht="12.75">
      <c r="A44" s="98"/>
      <c r="B44" s="98"/>
    </row>
  </sheetData>
  <mergeCells count="10">
    <mergeCell ref="A7:E7"/>
    <mergeCell ref="A9:E9"/>
    <mergeCell ref="A8:E8"/>
    <mergeCell ref="A1:E1"/>
    <mergeCell ref="A2:B2"/>
    <mergeCell ref="A3:B3"/>
    <mergeCell ref="A4:B4"/>
    <mergeCell ref="D2:E2"/>
    <mergeCell ref="D3:E3"/>
    <mergeCell ref="D4:E4"/>
  </mergeCells>
  <hyperlinks>
    <hyperlink ref="A1:E1" location="Главная!A1" display="Вернутся на главную страницу"/>
  </hyperlink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2020-03-02T11:54:17Z</cp:lastPrinted>
  <dcterms:created xsi:type="dcterms:W3CDTF">1996-10-08T23:32:33Z</dcterms:created>
  <dcterms:modified xsi:type="dcterms:W3CDTF">2020-03-02T12:03:03Z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