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450" tabRatio="601" activeTab="0"/>
  </bookViews>
  <sheets>
    <sheet name="Свод 2013г." sheetId="1" r:id="rId1"/>
    <sheet name="01.01.13г." sheetId="2" r:id="rId2"/>
    <sheet name="01.07.13г." sheetId="3" r:id="rId3"/>
  </sheets>
  <definedNames/>
  <calcPr fullCalcOnLoad="1"/>
</workbook>
</file>

<file path=xl/sharedStrings.xml><?xml version="1.0" encoding="utf-8"?>
<sst xmlns="http://schemas.openxmlformats.org/spreadsheetml/2006/main" count="541" uniqueCount="177">
  <si>
    <t>Наименование статей</t>
  </si>
  <si>
    <t>1.</t>
  </si>
  <si>
    <t>2.</t>
  </si>
  <si>
    <t>1.1.</t>
  </si>
  <si>
    <t>1.2.</t>
  </si>
  <si>
    <t>1.3.</t>
  </si>
  <si>
    <t>в том числе:</t>
  </si>
  <si>
    <t>3.</t>
  </si>
  <si>
    <t>4.</t>
  </si>
  <si>
    <t>5.</t>
  </si>
  <si>
    <t>№</t>
  </si>
  <si>
    <t>Эксплуатируемая площадь жилищного фонда, кв.м.</t>
  </si>
  <si>
    <t>п/п</t>
  </si>
  <si>
    <t xml:space="preserve">   жилых зданий и придомовой территории</t>
  </si>
  <si>
    <t xml:space="preserve"> - Оплата труда рабочих</t>
  </si>
  <si>
    <t xml:space="preserve"> - Прочие расходы по обеспечению санитарного состояния</t>
  </si>
  <si>
    <t>2.1.</t>
  </si>
  <si>
    <t>2.2.</t>
  </si>
  <si>
    <t xml:space="preserve"> - Техобслуживание вентканалов и дымоходов</t>
  </si>
  <si>
    <t>2.3.</t>
  </si>
  <si>
    <t>2.6.</t>
  </si>
  <si>
    <t>3.1.</t>
  </si>
  <si>
    <t>4.1.</t>
  </si>
  <si>
    <t>4.2.</t>
  </si>
  <si>
    <t xml:space="preserve"> - Прочие расходы</t>
  </si>
  <si>
    <t>4.3.</t>
  </si>
  <si>
    <t>4.4.</t>
  </si>
  <si>
    <t>4.5.</t>
  </si>
  <si>
    <t>4.6.</t>
  </si>
  <si>
    <t>5.1.</t>
  </si>
  <si>
    <t>5.2.</t>
  </si>
  <si>
    <t>6.1.</t>
  </si>
  <si>
    <t xml:space="preserve"> - З/плата</t>
  </si>
  <si>
    <t>6.2.</t>
  </si>
  <si>
    <t>6.3.</t>
  </si>
  <si>
    <t xml:space="preserve"> - Почтово-телеграфные расходы</t>
  </si>
  <si>
    <t>6.4.</t>
  </si>
  <si>
    <t>6.6.</t>
  </si>
  <si>
    <t>6.7.</t>
  </si>
  <si>
    <t xml:space="preserve"> - Канцелярские товары и периодические издания</t>
  </si>
  <si>
    <t>Платные услуги</t>
  </si>
  <si>
    <t>2.7.</t>
  </si>
  <si>
    <t>Общецеховые расходы</t>
  </si>
  <si>
    <t xml:space="preserve"> - Дератизация  подвалов </t>
  </si>
  <si>
    <t xml:space="preserve"> - Прочие прямые расходы</t>
  </si>
  <si>
    <t>6.9.</t>
  </si>
  <si>
    <t xml:space="preserve">ИТОГО расходов </t>
  </si>
  <si>
    <t xml:space="preserve"> - Затраты на аварийные работы</t>
  </si>
  <si>
    <t xml:space="preserve"> - Затраты на паспортистов</t>
  </si>
  <si>
    <t xml:space="preserve"> - Диагностическое обследование</t>
  </si>
  <si>
    <t>3.2.</t>
  </si>
  <si>
    <t>Главный бухгалтер __________________________ В.Н. Пикина</t>
  </si>
  <si>
    <t>Управляющий ООО "ЖЭУ №10" _______________ М.П. Луценко</t>
  </si>
  <si>
    <t>Начальник ППО ____________________________ М.С. Семёнова</t>
  </si>
  <si>
    <t>6.8.</t>
  </si>
  <si>
    <t>6.10.</t>
  </si>
  <si>
    <t>6.11.</t>
  </si>
  <si>
    <t xml:space="preserve"> - Услуги банка</t>
  </si>
  <si>
    <t xml:space="preserve"> - Обучение персонала </t>
  </si>
  <si>
    <t xml:space="preserve"> - Приобретение ОС</t>
  </si>
  <si>
    <t xml:space="preserve"> - Охрана труда</t>
  </si>
  <si>
    <t>3.3.</t>
  </si>
  <si>
    <t xml:space="preserve"> - Уборка кабин лифта</t>
  </si>
  <si>
    <t>* приобретение спецодежды, инструмента и инвентаря</t>
  </si>
  <si>
    <t>* вывоз крупно-габаритного мусора</t>
  </si>
  <si>
    <t>1. Предоставление услуг по содержанию общего имущества и управлению МКД</t>
  </si>
  <si>
    <t>2.4.</t>
  </si>
  <si>
    <t>2.5.</t>
  </si>
  <si>
    <t>* тех.осведетельствование</t>
  </si>
  <si>
    <t>* электротехнические работы</t>
  </si>
  <si>
    <t>* измерение "фаза-нуль"</t>
  </si>
  <si>
    <t xml:space="preserve"> - Материалы </t>
  </si>
  <si>
    <t>Содержание инженерных коммуникаций и конструктивных элементов,</t>
  </si>
  <si>
    <t xml:space="preserve"> - З/пл. мастеров, инженер по снабжению,уборщицы служебных помещений, сторожа</t>
  </si>
  <si>
    <t xml:space="preserve"> - Аренда произв-х помещений</t>
  </si>
  <si>
    <t>6.5.</t>
  </si>
  <si>
    <t xml:space="preserve"> - Аренда адм. помещений</t>
  </si>
  <si>
    <t xml:space="preserve"> - Платежи в ассоциацию</t>
  </si>
  <si>
    <t>6.12.</t>
  </si>
  <si>
    <t>6.13.</t>
  </si>
  <si>
    <t xml:space="preserve">* ГСМ </t>
  </si>
  <si>
    <t xml:space="preserve">* страхование автотранспорта </t>
  </si>
  <si>
    <t>Площадь убираемая:</t>
  </si>
  <si>
    <t xml:space="preserve"> - электроэнергия</t>
  </si>
  <si>
    <t>3.4.</t>
  </si>
  <si>
    <t xml:space="preserve"> - Страховка лифтов </t>
  </si>
  <si>
    <t xml:space="preserve"> - З/пл. диспетчеров, бух. л/счетов,юриста</t>
  </si>
  <si>
    <t xml:space="preserve"> - Техническое обслуживание</t>
  </si>
  <si>
    <t xml:space="preserve"> - начислено за жилые помещения</t>
  </si>
  <si>
    <t>Реализация услуг по содержанию жилищного фонда</t>
  </si>
  <si>
    <t xml:space="preserve"> - Услуги по сбору и обработке платежей КВЦ</t>
  </si>
  <si>
    <t xml:space="preserve"> - Содержание электротехнического оборудования мест общего пользования, в т.ч.:</t>
  </si>
  <si>
    <t>Налог на доходы</t>
  </si>
  <si>
    <t xml:space="preserve"> - начислено за нежилые помещения и по договорам</t>
  </si>
  <si>
    <t>Рентабельность</t>
  </si>
  <si>
    <t>Всего</t>
  </si>
  <si>
    <t>2. Предоставление коммунальных услуг</t>
  </si>
  <si>
    <t xml:space="preserve"> - холодное водоснабжение</t>
  </si>
  <si>
    <t xml:space="preserve"> - водоотведение</t>
  </si>
  <si>
    <t xml:space="preserve"> - горячее водоснабжение и отопление</t>
  </si>
  <si>
    <r>
      <t xml:space="preserve"> - </t>
    </r>
    <r>
      <rPr>
        <sz val="9"/>
        <rFont val="Arial Cyr"/>
        <family val="0"/>
      </rPr>
      <t>Техобслуживание газового оборуд., относящегося к общ. имуществу (</t>
    </r>
    <r>
      <rPr>
        <sz val="8"/>
        <rFont val="Arial Cyr"/>
        <family val="0"/>
      </rPr>
      <t>стояки, вентили)</t>
    </r>
  </si>
  <si>
    <t>А.</t>
  </si>
  <si>
    <t>Б.</t>
  </si>
  <si>
    <t>Себестоимость услуг по содержанию жилого фонда:</t>
  </si>
  <si>
    <t>ИТОГО</t>
  </si>
  <si>
    <t>ВСЕГО РАСХОДОВ</t>
  </si>
  <si>
    <t>Финансовый план</t>
  </si>
  <si>
    <t>ВСЕГО ДОХОДОВ</t>
  </si>
  <si>
    <t>тыс.руб.</t>
  </si>
  <si>
    <t>Сумма,</t>
  </si>
  <si>
    <t xml:space="preserve"> - Вывоз твёрдо-бытовых отходов (без учёта КГМ)</t>
  </si>
  <si>
    <t xml:space="preserve"> - Захоронение твёрдо-бытовых отходов (с учётом КГМ)</t>
  </si>
  <si>
    <t>* дворники</t>
  </si>
  <si>
    <t>* уборщицы</t>
  </si>
  <si>
    <t xml:space="preserve">   дворники</t>
  </si>
  <si>
    <t xml:space="preserve">   уборщицы</t>
  </si>
  <si>
    <t>Благоустройство и санитарная очистка домовладений всего,</t>
  </si>
  <si>
    <t>Расходы по содержанию и ремонту лифтового оборудование всего,</t>
  </si>
  <si>
    <t>Прочие прямые затраты всего,</t>
  </si>
  <si>
    <t>Общеэксплуатационные расходы (содержание АУП) всего,</t>
  </si>
  <si>
    <t>Приобретение коммунальных ресурсов всего, в том числе:</t>
  </si>
  <si>
    <t>Содержание домохозяйства всего,</t>
  </si>
  <si>
    <t>ИТОГО:</t>
  </si>
  <si>
    <t>* валка деревьев</t>
  </si>
  <si>
    <t xml:space="preserve"> - Спецодежда, инструмент</t>
  </si>
  <si>
    <t xml:space="preserve"> - Оплата труда рабочих БТР, водителей</t>
  </si>
  <si>
    <t xml:space="preserve"> - Обслуживание кассы </t>
  </si>
  <si>
    <t>Доходы</t>
  </si>
  <si>
    <t>Расходы</t>
  </si>
  <si>
    <t xml:space="preserve"> - Коммунальные платежи</t>
  </si>
  <si>
    <t xml:space="preserve"> - Содержание и эксплуатация вычислительной техники, интернет</t>
  </si>
  <si>
    <t xml:space="preserve"> - Охрана адм. помещения</t>
  </si>
  <si>
    <t>Количество многоквартирных домов - 76</t>
  </si>
  <si>
    <t>Количество проживающих - 11068чел.</t>
  </si>
  <si>
    <t xml:space="preserve"> - ЕСН 20,2%</t>
  </si>
  <si>
    <t xml:space="preserve">* приобретение зап.частей и ремонт а/машин </t>
  </si>
  <si>
    <t>* амортизация ОС</t>
  </si>
  <si>
    <t>* прочие расходы (закупка медикаментов, спецпитания и т.д.)</t>
  </si>
  <si>
    <t>* оплата за электроэнергию мест общего пользования и лифтов</t>
  </si>
  <si>
    <t>* приобретение песочно-соляной смеси, песка, механизиров-я уборка придом. тер-и</t>
  </si>
  <si>
    <t xml:space="preserve">* содержание придомовой территории (детско-спорт. площадок) </t>
  </si>
  <si>
    <t xml:space="preserve">* проведение мероприятий по противопожарной безопасности </t>
  </si>
  <si>
    <t>тыс. руб.</t>
  </si>
  <si>
    <t>Итого,</t>
  </si>
  <si>
    <t xml:space="preserve"> - асфальт дворовый (3 класс) - 61217,7м2</t>
  </si>
  <si>
    <t xml:space="preserve"> - газон - 177202,1м2</t>
  </si>
  <si>
    <t>Количество лифтов - 21</t>
  </si>
  <si>
    <t xml:space="preserve"> - З/пл. мастеров, инженер по снабжению,уборщицы служеб. помещ-й, сторожа</t>
  </si>
  <si>
    <t>всего, в том числе:</t>
  </si>
  <si>
    <t>Расходы по содержанию и ремонту лифтового оборудование</t>
  </si>
  <si>
    <t>* приобр-е песочно-соляной смеси, песка, механиз-я уборка придом. тер-и</t>
  </si>
  <si>
    <t xml:space="preserve"> - Содержание электротехнического оборуд-я мест общего пользования, в т.ч.:</t>
  </si>
  <si>
    <t>3 кв-л,</t>
  </si>
  <si>
    <t>4 кв-л,</t>
  </si>
  <si>
    <t>1 кв-л,</t>
  </si>
  <si>
    <t>2 кв-л,</t>
  </si>
  <si>
    <r>
      <t xml:space="preserve"> - </t>
    </r>
    <r>
      <rPr>
        <sz val="9"/>
        <rFont val="Arial Cyr"/>
        <family val="0"/>
      </rPr>
      <t>Техобслуживание газ-го оборуд., относящегося к общ. им-ву (</t>
    </r>
    <r>
      <rPr>
        <sz val="8"/>
        <rFont val="Arial Cyr"/>
        <family val="0"/>
      </rPr>
      <t>стояки, вентили)</t>
    </r>
  </si>
  <si>
    <t>ООО "ЖЭУ №10" на 2013 год.</t>
  </si>
  <si>
    <t>Общая площадь жилищного фонда - 244302,4м2</t>
  </si>
  <si>
    <t xml:space="preserve"> - жилых помещений - 237994,7м2</t>
  </si>
  <si>
    <t xml:space="preserve"> - нежилых помещений - 6307,7м2</t>
  </si>
  <si>
    <t>ООО "ЖЭУ №10" на 01.01.2013года.</t>
  </si>
  <si>
    <t>ООО "ЖЭУ №10" на 01.07.2013года.</t>
  </si>
  <si>
    <t>Итого</t>
  </si>
  <si>
    <t xml:space="preserve"> - горячее водоснабжение </t>
  </si>
  <si>
    <t xml:space="preserve"> - отопление</t>
  </si>
  <si>
    <t xml:space="preserve"> - горячее водоснабжение</t>
  </si>
  <si>
    <t>Общая площадь жилищного фонда - 244298,4м2</t>
  </si>
  <si>
    <t xml:space="preserve"> - жилых помещений - 237989,9м2</t>
  </si>
  <si>
    <t>Количество проживающих - 11050чел.</t>
  </si>
  <si>
    <t xml:space="preserve"> - нежилых помещений - 6308,5м2</t>
  </si>
  <si>
    <t>4.7.</t>
  </si>
  <si>
    <t xml:space="preserve"> - Услуги сторонних организаций (герметизация швов и т.д.)</t>
  </si>
  <si>
    <t>Общепроизводственные расходы</t>
  </si>
  <si>
    <t xml:space="preserve"> - Обслуживание программы</t>
  </si>
  <si>
    <t>элементов, в том числе:</t>
  </si>
  <si>
    <t>Содержание инженерных коммуникаций и конструктивных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</si>
</sst>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_-* #,##0.0_р_._-;\-* #,##0.0_р_._-;_-* &quot;-&quot;_р_._-;_-@_-"/>
  </numFmts>
  <fonts count="42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5" fillId="0" borderId="12" xfId="0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6" fontId="4" fillId="0" borderId="17" xfId="0" applyNumberFormat="1" applyFont="1" applyBorder="1" applyAlignment="1">
      <alignment horizontal="center"/>
    </xf>
    <xf numFmtId="16" fontId="4" fillId="0" borderId="23" xfId="0" applyNumberFormat="1" applyFont="1" applyBorder="1" applyAlignment="1">
      <alignment horizontal="center"/>
    </xf>
    <xf numFmtId="16" fontId="0" fillId="0" borderId="16" xfId="0" applyNumberFormat="1" applyFont="1" applyBorder="1" applyAlignment="1">
      <alignment horizontal="center"/>
    </xf>
    <xf numFmtId="16" fontId="0" fillId="0" borderId="23" xfId="0" applyNumberFormat="1" applyFont="1" applyBorder="1" applyAlignment="1">
      <alignment horizontal="center"/>
    </xf>
    <xf numFmtId="16" fontId="5" fillId="0" borderId="23" xfId="0" applyNumberFormat="1" applyFont="1" applyBorder="1" applyAlignment="1">
      <alignment horizontal="center"/>
    </xf>
    <xf numFmtId="16" fontId="5" fillId="0" borderId="16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0" fillId="0" borderId="12" xfId="0" applyFont="1" applyBorder="1" applyAlignment="1">
      <alignment/>
    </xf>
    <xf numFmtId="9" fontId="4" fillId="0" borderId="26" xfId="55" applyFont="1" applyBorder="1" applyAlignment="1">
      <alignment horizontal="left"/>
    </xf>
    <xf numFmtId="9" fontId="4" fillId="0" borderId="27" xfId="55" applyFont="1" applyBorder="1" applyAlignment="1">
      <alignment horizontal="left"/>
    </xf>
    <xf numFmtId="9" fontId="0" fillId="0" borderId="12" xfId="55" applyFont="1" applyBorder="1" applyAlignment="1">
      <alignment horizontal="left"/>
    </xf>
    <xf numFmtId="9" fontId="0" fillId="0" borderId="28" xfId="55" applyFont="1" applyBorder="1" applyAlignment="1">
      <alignment horizontal="left"/>
    </xf>
    <xf numFmtId="9" fontId="0" fillId="0" borderId="27" xfId="55" applyFont="1" applyBorder="1" applyAlignment="1">
      <alignment horizontal="left"/>
    </xf>
    <xf numFmtId="9" fontId="0" fillId="0" borderId="12" xfId="55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64" fontId="5" fillId="0" borderId="32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center"/>
    </xf>
    <xf numFmtId="164" fontId="4" fillId="0" borderId="31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0" fontId="0" fillId="0" borderId="33" xfId="0" applyNumberFormat="1" applyFont="1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164" fontId="5" fillId="0" borderId="33" xfId="55" applyNumberFormat="1" applyFont="1" applyBorder="1" applyAlignment="1">
      <alignment horizontal="center"/>
    </xf>
    <xf numFmtId="9" fontId="4" fillId="0" borderId="31" xfId="55" applyFont="1" applyBorder="1" applyAlignment="1">
      <alignment horizontal="center"/>
    </xf>
    <xf numFmtId="164" fontId="0" fillId="0" borderId="32" xfId="55" applyNumberFormat="1" applyFont="1" applyBorder="1" applyAlignment="1">
      <alignment horizontal="center"/>
    </xf>
    <xf numFmtId="0" fontId="0" fillId="0" borderId="32" xfId="55" applyNumberFormat="1" applyFont="1" applyBorder="1" applyAlignment="1">
      <alignment horizontal="center"/>
    </xf>
    <xf numFmtId="0" fontId="0" fillId="0" borderId="31" xfId="55" applyNumberFormat="1" applyFont="1" applyBorder="1" applyAlignment="1">
      <alignment horizontal="center"/>
    </xf>
    <xf numFmtId="164" fontId="0" fillId="0" borderId="31" xfId="55" applyNumberFormat="1" applyFont="1" applyBorder="1" applyAlignment="1">
      <alignment horizontal="center"/>
    </xf>
    <xf numFmtId="164" fontId="5" fillId="0" borderId="33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3" fillId="0" borderId="3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0" fontId="4" fillId="0" borderId="3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" fontId="0" fillId="0" borderId="22" xfId="0" applyNumberFormat="1" applyFont="1" applyBorder="1" applyAlignment="1">
      <alignment horizontal="center"/>
    </xf>
    <xf numFmtId="0" fontId="0" fillId="0" borderId="32" xfId="55" applyNumberFormat="1" applyFont="1" applyBorder="1" applyAlignment="1">
      <alignment horizontal="center"/>
    </xf>
    <xf numFmtId="16" fontId="0" fillId="0" borderId="22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3" fillId="0" borderId="41" xfId="0" applyFont="1" applyBorder="1" applyAlignment="1">
      <alignment horizontal="center"/>
    </xf>
    <xf numFmtId="0" fontId="4" fillId="0" borderId="40" xfId="0" applyFont="1" applyBorder="1" applyAlignment="1">
      <alignment horizontal="right"/>
    </xf>
    <xf numFmtId="164" fontId="5" fillId="0" borderId="42" xfId="0" applyNumberFormat="1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right"/>
    </xf>
    <xf numFmtId="0" fontId="0" fillId="0" borderId="32" xfId="55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0" fillId="0" borderId="32" xfId="0" applyNumberFormat="1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0" fontId="5" fillId="0" borderId="34" xfId="0" applyNumberFormat="1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0" fontId="0" fillId="0" borderId="31" xfId="0" applyNumberFormat="1" applyFont="1" applyFill="1" applyBorder="1" applyAlignment="1">
      <alignment horizontal="center"/>
    </xf>
    <xf numFmtId="164" fontId="0" fillId="0" borderId="31" xfId="0" applyNumberFormat="1" applyFont="1" applyFill="1" applyBorder="1" applyAlignment="1">
      <alignment horizontal="center"/>
    </xf>
    <xf numFmtId="164" fontId="0" fillId="0" borderId="34" xfId="0" applyNumberFormat="1" applyFont="1" applyFill="1" applyBorder="1" applyAlignment="1">
      <alignment horizontal="center"/>
    </xf>
    <xf numFmtId="0" fontId="0" fillId="0" borderId="33" xfId="0" applyNumberFormat="1" applyFont="1" applyFill="1" applyBorder="1" applyAlignment="1">
      <alignment horizontal="center"/>
    </xf>
    <xf numFmtId="164" fontId="0" fillId="0" borderId="32" xfId="0" applyNumberFormat="1" applyFont="1" applyFill="1" applyBorder="1" applyAlignment="1">
      <alignment horizontal="center"/>
    </xf>
    <xf numFmtId="0" fontId="5" fillId="0" borderId="33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164" fontId="5" fillId="0" borderId="33" xfId="55" applyNumberFormat="1" applyFont="1" applyFill="1" applyBorder="1" applyAlignment="1">
      <alignment horizontal="center"/>
    </xf>
    <xf numFmtId="9" fontId="4" fillId="0" borderId="31" xfId="55" applyFont="1" applyFill="1" applyBorder="1" applyAlignment="1">
      <alignment horizontal="center"/>
    </xf>
    <xf numFmtId="164" fontId="0" fillId="0" borderId="32" xfId="55" applyNumberFormat="1" applyFont="1" applyFill="1" applyBorder="1" applyAlignment="1">
      <alignment horizontal="center"/>
    </xf>
    <xf numFmtId="164" fontId="0" fillId="0" borderId="31" xfId="55" applyNumberFormat="1" applyFont="1" applyFill="1" applyBorder="1" applyAlignment="1">
      <alignment horizontal="center"/>
    </xf>
    <xf numFmtId="0" fontId="0" fillId="0" borderId="31" xfId="55" applyNumberFormat="1" applyFont="1" applyFill="1" applyBorder="1" applyAlignment="1">
      <alignment horizontal="center"/>
    </xf>
    <xf numFmtId="0" fontId="0" fillId="0" borderId="32" xfId="55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164" fontId="5" fillId="0" borderId="42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32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/>
    </xf>
    <xf numFmtId="9" fontId="5" fillId="0" borderId="26" xfId="55" applyFont="1" applyBorder="1" applyAlignment="1">
      <alignment horizontal="left"/>
    </xf>
    <xf numFmtId="9" fontId="5" fillId="0" borderId="27" xfId="55" applyFont="1" applyBorder="1" applyAlignment="1">
      <alignment horizontal="left"/>
    </xf>
    <xf numFmtId="0" fontId="5" fillId="0" borderId="32" xfId="0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/>
    </xf>
    <xf numFmtId="0" fontId="4" fillId="0" borderId="37" xfId="0" applyFont="1" applyBorder="1" applyAlignment="1">
      <alignment horizontal="right"/>
    </xf>
    <xf numFmtId="164" fontId="5" fillId="0" borderId="38" xfId="0" applyNumberFormat="1" applyFont="1" applyFill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right"/>
    </xf>
    <xf numFmtId="0" fontId="5" fillId="0" borderId="38" xfId="0" applyNumberFormat="1" applyFont="1" applyFill="1" applyBorder="1" applyAlignment="1">
      <alignment horizontal="center"/>
    </xf>
    <xf numFmtId="0" fontId="5" fillId="0" borderId="38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31" xfId="0" applyFont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5" fillId="0" borderId="45" xfId="0" applyFont="1" applyBorder="1" applyAlignment="1">
      <alignment horizontal="right"/>
    </xf>
    <xf numFmtId="164" fontId="5" fillId="0" borderId="30" xfId="0" applyNumberFormat="1" applyFont="1" applyFill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0" fontId="5" fillId="0" borderId="37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164" fontId="5" fillId="0" borderId="34" xfId="0" applyNumberFormat="1" applyFont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5.125" style="10" bestFit="1" customWidth="1"/>
    <col min="2" max="2" width="65.875" style="0" customWidth="1"/>
    <col min="3" max="4" width="8.75390625" style="0" customWidth="1"/>
    <col min="5" max="7" width="8.75390625" style="0" bestFit="1" customWidth="1"/>
    <col min="8" max="8" width="3.375" style="0" customWidth="1"/>
  </cols>
  <sheetData>
    <row r="1" spans="1:7" ht="15.75">
      <c r="A1" s="170" t="s">
        <v>106</v>
      </c>
      <c r="B1" s="170"/>
      <c r="C1" s="170"/>
      <c r="D1" s="170"/>
      <c r="E1" s="170"/>
      <c r="F1" s="170"/>
      <c r="G1" s="170"/>
    </row>
    <row r="2" spans="1:7" ht="15.75">
      <c r="A2" s="170" t="s">
        <v>157</v>
      </c>
      <c r="B2" s="170"/>
      <c r="C2" s="170"/>
      <c r="D2" s="170"/>
      <c r="E2" s="170"/>
      <c r="F2" s="170"/>
      <c r="G2" s="170"/>
    </row>
    <row r="3" spans="1:7" ht="15.75" thickBot="1">
      <c r="A3" s="169"/>
      <c r="B3" s="169"/>
      <c r="C3" s="169"/>
      <c r="D3" s="169"/>
      <c r="E3" s="169"/>
      <c r="F3" s="169"/>
      <c r="G3" s="169"/>
    </row>
    <row r="4" spans="1:9" ht="12.75">
      <c r="A4" s="141" t="s">
        <v>10</v>
      </c>
      <c r="B4" s="142" t="s">
        <v>0</v>
      </c>
      <c r="C4" s="137" t="s">
        <v>154</v>
      </c>
      <c r="D4" s="137" t="s">
        <v>155</v>
      </c>
      <c r="E4" s="137" t="s">
        <v>152</v>
      </c>
      <c r="F4" s="137" t="s">
        <v>153</v>
      </c>
      <c r="G4" s="138" t="s">
        <v>143</v>
      </c>
      <c r="I4" s="168"/>
    </row>
    <row r="5" spans="1:7" ht="13.5" thickBot="1">
      <c r="A5" s="143" t="s">
        <v>12</v>
      </c>
      <c r="B5" s="144"/>
      <c r="C5" s="139" t="s">
        <v>142</v>
      </c>
      <c r="D5" s="139" t="s">
        <v>142</v>
      </c>
      <c r="E5" s="139" t="s">
        <v>142</v>
      </c>
      <c r="F5" s="139" t="s">
        <v>142</v>
      </c>
      <c r="G5" s="140" t="s">
        <v>142</v>
      </c>
    </row>
    <row r="6" spans="1:7" ht="15">
      <c r="A6" s="86"/>
      <c r="B6" s="88" t="s">
        <v>11</v>
      </c>
      <c r="C6" s="107"/>
      <c r="D6" s="107"/>
      <c r="E6" s="107"/>
      <c r="F6" s="107"/>
      <c r="G6" s="49"/>
    </row>
    <row r="7" spans="1:7" ht="12.75">
      <c r="A7" s="28" t="s">
        <v>1</v>
      </c>
      <c r="B7" s="6" t="s">
        <v>132</v>
      </c>
      <c r="C7" s="108"/>
      <c r="D7" s="108"/>
      <c r="E7" s="108"/>
      <c r="F7" s="108"/>
      <c r="G7" s="50"/>
    </row>
    <row r="8" spans="1:7" ht="12.75">
      <c r="A8" s="28" t="s">
        <v>2</v>
      </c>
      <c r="B8" s="6" t="s">
        <v>158</v>
      </c>
      <c r="C8" s="108"/>
      <c r="D8" s="108"/>
      <c r="E8" s="108"/>
      <c r="F8" s="108"/>
      <c r="G8" s="50"/>
    </row>
    <row r="9" spans="1:7" ht="12.75">
      <c r="A9" s="28" t="s">
        <v>16</v>
      </c>
      <c r="B9" s="6" t="s">
        <v>159</v>
      </c>
      <c r="C9" s="108"/>
      <c r="D9" s="108"/>
      <c r="E9" s="108"/>
      <c r="F9" s="108"/>
      <c r="G9" s="50"/>
    </row>
    <row r="10" spans="1:7" ht="12.75">
      <c r="A10" s="28" t="s">
        <v>17</v>
      </c>
      <c r="B10" s="6" t="s">
        <v>160</v>
      </c>
      <c r="C10" s="108"/>
      <c r="D10" s="108"/>
      <c r="E10" s="108"/>
      <c r="F10" s="108"/>
      <c r="G10" s="50"/>
    </row>
    <row r="11" spans="1:7" ht="12.75">
      <c r="A11" s="28">
        <v>3</v>
      </c>
      <c r="B11" s="6" t="s">
        <v>82</v>
      </c>
      <c r="C11" s="108"/>
      <c r="D11" s="108"/>
      <c r="E11" s="108"/>
      <c r="F11" s="108"/>
      <c r="G11" s="50"/>
    </row>
    <row r="12" spans="1:7" ht="12.75">
      <c r="A12" s="28" t="s">
        <v>21</v>
      </c>
      <c r="B12" s="6" t="s">
        <v>144</v>
      </c>
      <c r="C12" s="108"/>
      <c r="D12" s="108"/>
      <c r="E12" s="108"/>
      <c r="F12" s="108"/>
      <c r="G12" s="50"/>
    </row>
    <row r="13" spans="1:7" ht="12.75">
      <c r="A13" s="28" t="s">
        <v>50</v>
      </c>
      <c r="B13" s="6" t="s">
        <v>145</v>
      </c>
      <c r="C13" s="108"/>
      <c r="D13" s="108"/>
      <c r="E13" s="108"/>
      <c r="F13" s="108"/>
      <c r="G13" s="50"/>
    </row>
    <row r="14" spans="1:7" ht="12.75">
      <c r="A14" s="99" t="s">
        <v>8</v>
      </c>
      <c r="B14" s="6" t="s">
        <v>146</v>
      </c>
      <c r="C14" s="108"/>
      <c r="D14" s="108"/>
      <c r="E14" s="108"/>
      <c r="F14" s="108"/>
      <c r="G14" s="50"/>
    </row>
    <row r="15" spans="1:7" ht="12.75">
      <c r="A15" s="28" t="s">
        <v>9</v>
      </c>
      <c r="B15" s="37" t="s">
        <v>133</v>
      </c>
      <c r="C15" s="108"/>
      <c r="D15" s="108"/>
      <c r="E15" s="108"/>
      <c r="F15" s="108"/>
      <c r="G15" s="50"/>
    </row>
    <row r="16" spans="1:7" ht="15" thickBot="1">
      <c r="A16" s="87"/>
      <c r="B16" s="5"/>
      <c r="C16" s="109"/>
      <c r="D16" s="109"/>
      <c r="E16" s="109"/>
      <c r="F16" s="109"/>
      <c r="G16" s="75"/>
    </row>
    <row r="17" spans="1:7" ht="15.75" thickBot="1">
      <c r="A17" s="85"/>
      <c r="B17" s="89" t="s">
        <v>127</v>
      </c>
      <c r="C17" s="110"/>
      <c r="D17" s="110"/>
      <c r="E17" s="110"/>
      <c r="F17" s="110"/>
      <c r="G17" s="79"/>
    </row>
    <row r="18" spans="1:7" ht="15">
      <c r="A18" s="76"/>
      <c r="B18" s="2" t="s">
        <v>65</v>
      </c>
      <c r="C18" s="107"/>
      <c r="D18" s="107"/>
      <c r="E18" s="107"/>
      <c r="F18" s="107"/>
      <c r="G18" s="49"/>
    </row>
    <row r="19" spans="1:7" ht="12.75">
      <c r="A19" s="21" t="s">
        <v>1</v>
      </c>
      <c r="B19" s="6" t="s">
        <v>89</v>
      </c>
      <c r="C19" s="111">
        <f>C20+C21</f>
        <v>8852.8</v>
      </c>
      <c r="D19" s="111">
        <f>D20+D21</f>
        <v>8852.8</v>
      </c>
      <c r="E19" s="111">
        <f>E20+E21</f>
        <v>9519.099999999999</v>
      </c>
      <c r="F19" s="111">
        <f>F20+F21</f>
        <v>9519.099999999999</v>
      </c>
      <c r="G19" s="51">
        <f>G20+G21</f>
        <v>36743.799999999996</v>
      </c>
    </row>
    <row r="20" spans="1:7" ht="12.75">
      <c r="A20" s="22"/>
      <c r="B20" s="6" t="s">
        <v>88</v>
      </c>
      <c r="C20" s="108">
        <v>8356.9</v>
      </c>
      <c r="D20" s="108">
        <v>8356.9</v>
      </c>
      <c r="E20" s="108">
        <v>9002.8</v>
      </c>
      <c r="F20" s="108">
        <v>9002.8</v>
      </c>
      <c r="G20" s="50">
        <f>SUM(C20:F20)</f>
        <v>34719.399999999994</v>
      </c>
    </row>
    <row r="21" spans="1:7" ht="12.75">
      <c r="A21" s="22"/>
      <c r="B21" s="6" t="s">
        <v>93</v>
      </c>
      <c r="C21" s="108">
        <v>495.9</v>
      </c>
      <c r="D21" s="108">
        <v>495.9</v>
      </c>
      <c r="E21" s="108">
        <v>516.3</v>
      </c>
      <c r="F21" s="108">
        <v>516.3</v>
      </c>
      <c r="G21" s="50">
        <f>SUM(C21:F21)</f>
        <v>2024.3999999999999</v>
      </c>
    </row>
    <row r="22" spans="1:7" ht="13.5" thickBot="1">
      <c r="A22" s="21" t="s">
        <v>2</v>
      </c>
      <c r="B22" s="8" t="s">
        <v>40</v>
      </c>
      <c r="C22" s="121">
        <v>75</v>
      </c>
      <c r="D22" s="121">
        <v>75</v>
      </c>
      <c r="E22" s="121">
        <v>60</v>
      </c>
      <c r="F22" s="121">
        <v>60</v>
      </c>
      <c r="G22" s="63">
        <f>SUM(C22:F22)</f>
        <v>270</v>
      </c>
    </row>
    <row r="23" spans="1:7" ht="13.5" thickBot="1">
      <c r="A23" s="152"/>
      <c r="B23" s="153" t="s">
        <v>122</v>
      </c>
      <c r="C23" s="154">
        <f>C19+C22</f>
        <v>8927.8</v>
      </c>
      <c r="D23" s="154">
        <f>D19+D22</f>
        <v>8927.8</v>
      </c>
      <c r="E23" s="154">
        <f>E19+E22</f>
        <v>9579.099999999999</v>
      </c>
      <c r="F23" s="154">
        <f>F19+F22</f>
        <v>9579.099999999999</v>
      </c>
      <c r="G23" s="155">
        <f>G19+G22</f>
        <v>37013.799999999996</v>
      </c>
    </row>
    <row r="24" spans="1:7" ht="15">
      <c r="A24" s="80"/>
      <c r="B24" s="156" t="s">
        <v>96</v>
      </c>
      <c r="C24" s="167"/>
      <c r="D24" s="167"/>
      <c r="E24" s="167"/>
      <c r="F24" s="167"/>
      <c r="G24" s="167"/>
    </row>
    <row r="25" spans="1:7" ht="12.75">
      <c r="A25" s="18"/>
      <c r="B25" s="6" t="s">
        <v>83</v>
      </c>
      <c r="C25" s="108">
        <v>418.9</v>
      </c>
      <c r="D25" s="108">
        <v>418.9</v>
      </c>
      <c r="E25" s="108">
        <v>479.7</v>
      </c>
      <c r="F25" s="108">
        <v>479.7</v>
      </c>
      <c r="G25" s="108">
        <f>SUM(C25:F25)</f>
        <v>1797.2</v>
      </c>
    </row>
    <row r="26" spans="1:7" ht="12.75">
      <c r="A26" s="18"/>
      <c r="B26" s="6" t="s">
        <v>97</v>
      </c>
      <c r="C26" s="108">
        <v>148.8</v>
      </c>
      <c r="D26" s="108">
        <v>148.8</v>
      </c>
      <c r="E26" s="108">
        <v>160.5</v>
      </c>
      <c r="F26" s="108">
        <v>160.5</v>
      </c>
      <c r="G26" s="108">
        <f>SUM(C26:F26)</f>
        <v>618.6</v>
      </c>
    </row>
    <row r="27" spans="1:7" ht="12.75">
      <c r="A27" s="18"/>
      <c r="B27" s="6" t="s">
        <v>98</v>
      </c>
      <c r="C27" s="108">
        <v>96.3</v>
      </c>
      <c r="D27" s="108">
        <v>96.3</v>
      </c>
      <c r="E27" s="108">
        <v>103.7</v>
      </c>
      <c r="F27" s="108">
        <v>103.7</v>
      </c>
      <c r="G27" s="108">
        <f>SUM(C27:F27)</f>
        <v>400</v>
      </c>
    </row>
    <row r="28" spans="1:7" ht="12.75">
      <c r="A28" s="21"/>
      <c r="B28" s="8" t="s">
        <v>164</v>
      </c>
      <c r="C28" s="108">
        <v>175.9</v>
      </c>
      <c r="D28" s="108">
        <v>175.9</v>
      </c>
      <c r="E28" s="108">
        <v>192.6</v>
      </c>
      <c r="F28" s="108">
        <v>192.6</v>
      </c>
      <c r="G28" s="108">
        <f>SUM(C28:F28)</f>
        <v>737</v>
      </c>
    </row>
    <row r="29" spans="1:7" ht="13.5" thickBot="1">
      <c r="A29" s="22"/>
      <c r="B29" s="8" t="s">
        <v>165</v>
      </c>
      <c r="C29" s="130">
        <v>1051.9</v>
      </c>
      <c r="D29" s="130">
        <v>1051.9</v>
      </c>
      <c r="E29" s="130">
        <v>1178.1</v>
      </c>
      <c r="F29" s="130">
        <v>1178.1</v>
      </c>
      <c r="G29" s="108">
        <f>SUM(C29:F29)</f>
        <v>4460</v>
      </c>
    </row>
    <row r="30" spans="1:7" ht="13.5" thickBot="1">
      <c r="A30" s="152"/>
      <c r="B30" s="153" t="s">
        <v>122</v>
      </c>
      <c r="C30" s="154">
        <f>SUM(C25:C29)</f>
        <v>1891.8000000000002</v>
      </c>
      <c r="D30" s="154">
        <f>SUM(D25:D29)</f>
        <v>1891.8000000000002</v>
      </c>
      <c r="E30" s="154">
        <f>SUM(E25:E29)</f>
        <v>2114.6</v>
      </c>
      <c r="F30" s="154">
        <f>SUM(F25:F29)</f>
        <v>2114.6</v>
      </c>
      <c r="G30" s="154">
        <f>SUM(G25:G29)</f>
        <v>8012.8</v>
      </c>
    </row>
    <row r="31" spans="1:7" ht="15.75" thickBot="1">
      <c r="A31" s="77"/>
      <c r="B31" s="149" t="s">
        <v>107</v>
      </c>
      <c r="C31" s="150">
        <f>C23+C30</f>
        <v>10819.599999999999</v>
      </c>
      <c r="D31" s="150">
        <f>D23+D30</f>
        <v>10819.599999999999</v>
      </c>
      <c r="E31" s="150">
        <f>E23+E30</f>
        <v>11693.699999999999</v>
      </c>
      <c r="F31" s="150">
        <f>F23+F30</f>
        <v>11693.699999999999</v>
      </c>
      <c r="G31" s="150">
        <f>G23+G30</f>
        <v>45026.6</v>
      </c>
    </row>
    <row r="32" spans="1:7" ht="15.75" thickBot="1">
      <c r="A32" s="77"/>
      <c r="B32" s="89" t="s">
        <v>128</v>
      </c>
      <c r="C32" s="110"/>
      <c r="D32" s="110"/>
      <c r="E32" s="110"/>
      <c r="F32" s="110"/>
      <c r="G32" s="110"/>
    </row>
    <row r="33" spans="1:7" ht="15.75" thickBot="1">
      <c r="A33" s="92" t="s">
        <v>101</v>
      </c>
      <c r="B33" s="78" t="s">
        <v>103</v>
      </c>
      <c r="C33" s="110"/>
      <c r="D33" s="110"/>
      <c r="E33" s="110"/>
      <c r="F33" s="110"/>
      <c r="G33" s="110"/>
    </row>
    <row r="34" spans="1:7" ht="15">
      <c r="A34" s="90" t="s">
        <v>1</v>
      </c>
      <c r="B34" s="84" t="s">
        <v>116</v>
      </c>
      <c r="C34" s="113">
        <f>C36+C39+C40</f>
        <v>1288.6</v>
      </c>
      <c r="D34" s="113">
        <f>D36+D39+D40</f>
        <v>1288.6</v>
      </c>
      <c r="E34" s="113">
        <f>E36+E39+E40</f>
        <v>1363.5</v>
      </c>
      <c r="F34" s="113">
        <f>F36+F39+F40</f>
        <v>1363.5</v>
      </c>
      <c r="G34" s="91">
        <f>G36+G39+G40</f>
        <v>5304.199999999999</v>
      </c>
    </row>
    <row r="35" spans="1:7" ht="15">
      <c r="A35" s="24"/>
      <c r="B35" s="2" t="s">
        <v>6</v>
      </c>
      <c r="C35" s="114"/>
      <c r="D35" s="114"/>
      <c r="E35" s="114"/>
      <c r="F35" s="114"/>
      <c r="G35" s="56"/>
    </row>
    <row r="36" spans="1:7" ht="12.75">
      <c r="A36" s="25" t="s">
        <v>3</v>
      </c>
      <c r="B36" s="7" t="s">
        <v>14</v>
      </c>
      <c r="C36" s="115">
        <f>SUM(C37:C38)</f>
        <v>876.1</v>
      </c>
      <c r="D36" s="115">
        <f>SUM(D37:D38)</f>
        <v>876.1</v>
      </c>
      <c r="E36" s="115">
        <f>SUM(E37:E38)</f>
        <v>933.7</v>
      </c>
      <c r="F36" s="115">
        <f>SUM(F37:F38)</f>
        <v>933.7</v>
      </c>
      <c r="G36" s="57">
        <f>SUM(G37:G38)</f>
        <v>3619.5999999999995</v>
      </c>
    </row>
    <row r="37" spans="1:7" ht="12.75">
      <c r="A37" s="18"/>
      <c r="B37" s="8" t="s">
        <v>112</v>
      </c>
      <c r="C37" s="108">
        <v>827.5</v>
      </c>
      <c r="D37" s="108">
        <v>827.5</v>
      </c>
      <c r="E37" s="116">
        <v>875.7</v>
      </c>
      <c r="F37" s="116">
        <v>875.7</v>
      </c>
      <c r="G37" s="50">
        <f>SUM(C37:F37)</f>
        <v>3406.3999999999996</v>
      </c>
    </row>
    <row r="38" spans="1:7" ht="12.75">
      <c r="A38" s="18"/>
      <c r="B38" s="8" t="s">
        <v>113</v>
      </c>
      <c r="C38" s="108">
        <v>48.6</v>
      </c>
      <c r="D38" s="108">
        <v>48.6</v>
      </c>
      <c r="E38" s="116">
        <v>58</v>
      </c>
      <c r="F38" s="116">
        <v>58</v>
      </c>
      <c r="G38" s="50">
        <f>SUM(C38:F38)</f>
        <v>213.2</v>
      </c>
    </row>
    <row r="39" spans="1:7" ht="12.75">
      <c r="A39" s="21" t="s">
        <v>4</v>
      </c>
      <c r="B39" s="8" t="s">
        <v>134</v>
      </c>
      <c r="C39" s="108">
        <v>177</v>
      </c>
      <c r="D39" s="108">
        <v>177</v>
      </c>
      <c r="E39" s="117">
        <v>188.6</v>
      </c>
      <c r="F39" s="117">
        <v>188.6</v>
      </c>
      <c r="G39" s="50">
        <f>SUM(C39:F39)</f>
        <v>731.2</v>
      </c>
    </row>
    <row r="40" spans="1:7" ht="12.75">
      <c r="A40" s="26" t="s">
        <v>5</v>
      </c>
      <c r="B40" s="8" t="s">
        <v>15</v>
      </c>
      <c r="C40" s="118">
        <f>C42+C45+C46</f>
        <v>235.5</v>
      </c>
      <c r="D40" s="118">
        <f>D42+D45+D46</f>
        <v>235.5</v>
      </c>
      <c r="E40" s="118">
        <f>E42+E45+E46</f>
        <v>241.2</v>
      </c>
      <c r="F40" s="118">
        <f>F42+F45+F46</f>
        <v>241.2</v>
      </c>
      <c r="G40" s="60">
        <f>G42+G45+G46</f>
        <v>953.4000000000001</v>
      </c>
    </row>
    <row r="41" spans="1:7" ht="12.75">
      <c r="A41" s="27"/>
      <c r="B41" s="7" t="s">
        <v>13</v>
      </c>
      <c r="C41" s="116"/>
      <c r="D41" s="116"/>
      <c r="E41" s="116"/>
      <c r="F41" s="116"/>
      <c r="G41" s="58"/>
    </row>
    <row r="42" spans="1:7" ht="12.75">
      <c r="A42" s="25"/>
      <c r="B42" s="9" t="s">
        <v>63</v>
      </c>
      <c r="C42" s="116">
        <f>SUM(C43:C44)</f>
        <v>37.8</v>
      </c>
      <c r="D42" s="116">
        <f>SUM(D43:D44)</f>
        <v>37.8</v>
      </c>
      <c r="E42" s="116">
        <f>SUM(E43:E44)</f>
        <v>43.3</v>
      </c>
      <c r="F42" s="116">
        <f>SUM(F43:F44)</f>
        <v>43.3</v>
      </c>
      <c r="G42" s="58">
        <f>SUM(G43:G44)</f>
        <v>162.2</v>
      </c>
    </row>
    <row r="43" spans="1:7" ht="12.75">
      <c r="A43" s="26"/>
      <c r="B43" s="8" t="s">
        <v>114</v>
      </c>
      <c r="C43" s="108">
        <v>36</v>
      </c>
      <c r="D43" s="108">
        <v>36</v>
      </c>
      <c r="E43" s="119">
        <v>40.8</v>
      </c>
      <c r="F43" s="119">
        <v>40.8</v>
      </c>
      <c r="G43" s="50">
        <f>SUM(C43:F43)</f>
        <v>153.6</v>
      </c>
    </row>
    <row r="44" spans="1:7" ht="12.75">
      <c r="A44" s="26"/>
      <c r="B44" s="8" t="s">
        <v>115</v>
      </c>
      <c r="C44" s="108">
        <v>1.8</v>
      </c>
      <c r="D44" s="108">
        <v>1.8</v>
      </c>
      <c r="E44" s="119">
        <v>2.5</v>
      </c>
      <c r="F44" s="119">
        <v>2.5</v>
      </c>
      <c r="G44" s="50">
        <f>SUM(C44:F44)</f>
        <v>8.6</v>
      </c>
    </row>
    <row r="45" spans="1:7" ht="12.75">
      <c r="A45" s="26"/>
      <c r="B45" s="8" t="s">
        <v>150</v>
      </c>
      <c r="C45" s="108">
        <v>146.4</v>
      </c>
      <c r="D45" s="108">
        <v>146.4</v>
      </c>
      <c r="E45" s="119">
        <v>146.6</v>
      </c>
      <c r="F45" s="119">
        <v>146.6</v>
      </c>
      <c r="G45" s="50">
        <f>SUM(C45:F45)</f>
        <v>586</v>
      </c>
    </row>
    <row r="46" spans="1:7" ht="12.75">
      <c r="A46" s="26"/>
      <c r="B46" s="8" t="s">
        <v>64</v>
      </c>
      <c r="C46" s="108">
        <v>51.3</v>
      </c>
      <c r="D46" s="108">
        <v>51.3</v>
      </c>
      <c r="E46" s="108">
        <v>51.3</v>
      </c>
      <c r="F46" s="108">
        <v>51.3</v>
      </c>
      <c r="G46" s="50">
        <f>SUM(C46:F46)</f>
        <v>205.2</v>
      </c>
    </row>
    <row r="47" spans="1:7" ht="15">
      <c r="A47" s="23" t="s">
        <v>2</v>
      </c>
      <c r="B47" s="3" t="s">
        <v>121</v>
      </c>
      <c r="C47" s="120">
        <f>C49+C50+C51+C53+C54+C55+C56</f>
        <v>1359.6</v>
      </c>
      <c r="D47" s="120">
        <f>D49+D50+D51+D53+D54+D55+D56</f>
        <v>1359.6</v>
      </c>
      <c r="E47" s="120">
        <f>E49+E50+E51+E53+E54+E55+E56</f>
        <v>1416.1</v>
      </c>
      <c r="F47" s="120">
        <f>F49+F50+F51+F53+F54+F55+F56</f>
        <v>1416.1</v>
      </c>
      <c r="G47" s="55">
        <f>G49+G50+G51+G53+G54+G55+G56</f>
        <v>5551.400000000001</v>
      </c>
    </row>
    <row r="48" spans="1:7" ht="15">
      <c r="A48" s="24"/>
      <c r="B48" s="2" t="s">
        <v>6</v>
      </c>
      <c r="C48" s="107"/>
      <c r="D48" s="107"/>
      <c r="E48" s="107"/>
      <c r="F48" s="107"/>
      <c r="G48" s="49"/>
    </row>
    <row r="49" spans="1:7" ht="12.75">
      <c r="A49" s="28" t="s">
        <v>16</v>
      </c>
      <c r="B49" s="6" t="s">
        <v>110</v>
      </c>
      <c r="C49" s="108">
        <v>476</v>
      </c>
      <c r="D49" s="108">
        <v>476</v>
      </c>
      <c r="E49" s="108">
        <v>476</v>
      </c>
      <c r="F49" s="108">
        <v>476</v>
      </c>
      <c r="G49" s="50">
        <f>SUM(C49:F49)</f>
        <v>1904</v>
      </c>
    </row>
    <row r="50" spans="1:7" ht="12.75">
      <c r="A50" s="26" t="s">
        <v>17</v>
      </c>
      <c r="B50" s="8" t="s">
        <v>111</v>
      </c>
      <c r="C50" s="108">
        <v>195.6</v>
      </c>
      <c r="D50" s="108">
        <v>195.6</v>
      </c>
      <c r="E50" s="121">
        <v>195.6</v>
      </c>
      <c r="F50" s="121">
        <v>195.6</v>
      </c>
      <c r="G50" s="50">
        <f>SUM(C50:F50)</f>
        <v>782.4</v>
      </c>
    </row>
    <row r="51" spans="1:7" ht="12.75">
      <c r="A51" s="28" t="s">
        <v>19</v>
      </c>
      <c r="B51" s="15" t="s">
        <v>151</v>
      </c>
      <c r="C51" s="108">
        <v>458.2</v>
      </c>
      <c r="D51" s="108">
        <v>458.2</v>
      </c>
      <c r="E51" s="121">
        <v>530.5</v>
      </c>
      <c r="F51" s="121">
        <v>530.5</v>
      </c>
      <c r="G51" s="50">
        <f>SUM(C51:F51)</f>
        <v>1977.4</v>
      </c>
    </row>
    <row r="52" spans="1:7" ht="12.75">
      <c r="A52" s="28"/>
      <c r="B52" s="8" t="s">
        <v>138</v>
      </c>
      <c r="C52" s="108"/>
      <c r="D52" s="108"/>
      <c r="E52" s="121"/>
      <c r="F52" s="121"/>
      <c r="G52" s="50"/>
    </row>
    <row r="53" spans="1:7" ht="12.75">
      <c r="A53" s="28" t="s">
        <v>66</v>
      </c>
      <c r="B53" s="6" t="s">
        <v>43</v>
      </c>
      <c r="C53" s="108">
        <v>13.7</v>
      </c>
      <c r="D53" s="108">
        <v>13.7</v>
      </c>
      <c r="E53" s="108">
        <v>13.7</v>
      </c>
      <c r="F53" s="108">
        <v>13.7</v>
      </c>
      <c r="G53" s="50">
        <f>SUM(C53:F53)</f>
        <v>54.8</v>
      </c>
    </row>
    <row r="54" spans="1:7" ht="12.75">
      <c r="A54" s="28" t="s">
        <v>67</v>
      </c>
      <c r="B54" s="8" t="s">
        <v>18</v>
      </c>
      <c r="C54" s="108">
        <v>48</v>
      </c>
      <c r="D54" s="108">
        <v>48</v>
      </c>
      <c r="E54" s="111">
        <v>50.8</v>
      </c>
      <c r="F54" s="111">
        <v>50.8</v>
      </c>
      <c r="G54" s="50">
        <f>SUM(C54:F54)</f>
        <v>197.60000000000002</v>
      </c>
    </row>
    <row r="55" spans="1:7" ht="12.75">
      <c r="A55" s="26" t="s">
        <v>20</v>
      </c>
      <c r="B55" s="8" t="s">
        <v>156</v>
      </c>
      <c r="C55" s="108">
        <v>58.3</v>
      </c>
      <c r="D55" s="108">
        <v>58.3</v>
      </c>
      <c r="E55" s="121">
        <v>39.7</v>
      </c>
      <c r="F55" s="121">
        <v>39.7</v>
      </c>
      <c r="G55" s="50">
        <f>SUM(C55:F55)</f>
        <v>196</v>
      </c>
    </row>
    <row r="56" spans="1:7" ht="12.75">
      <c r="A56" s="26" t="s">
        <v>41</v>
      </c>
      <c r="B56" s="6" t="s">
        <v>44</v>
      </c>
      <c r="C56" s="121">
        <f>SUM(C57:C59)</f>
        <v>109.80000000000001</v>
      </c>
      <c r="D56" s="121">
        <f>SUM(D57:D59)</f>
        <v>109.80000000000001</v>
      </c>
      <c r="E56" s="121">
        <f>SUM(E57:E59)</f>
        <v>109.80000000000001</v>
      </c>
      <c r="F56" s="121">
        <f>SUM(F57:F59)</f>
        <v>109.80000000000001</v>
      </c>
      <c r="G56" s="63">
        <f>SUM(G57:G59)</f>
        <v>439.20000000000005</v>
      </c>
    </row>
    <row r="57" spans="1:7" ht="12.75">
      <c r="A57" s="28"/>
      <c r="B57" s="6" t="s">
        <v>140</v>
      </c>
      <c r="C57" s="108">
        <v>36.6</v>
      </c>
      <c r="D57" s="108">
        <v>36.6</v>
      </c>
      <c r="E57" s="108">
        <v>36.6</v>
      </c>
      <c r="F57" s="108">
        <v>36.6</v>
      </c>
      <c r="G57" s="50">
        <f>SUM(C57:F57)</f>
        <v>146.4</v>
      </c>
    </row>
    <row r="58" spans="1:7" ht="12.75">
      <c r="A58" s="26"/>
      <c r="B58" s="6" t="s">
        <v>141</v>
      </c>
      <c r="C58" s="108">
        <v>36.6</v>
      </c>
      <c r="D58" s="108">
        <v>36.6</v>
      </c>
      <c r="E58" s="121">
        <v>36.6</v>
      </c>
      <c r="F58" s="121">
        <v>36.6</v>
      </c>
      <c r="G58" s="50">
        <f>SUM(C58:F58)</f>
        <v>146.4</v>
      </c>
    </row>
    <row r="59" spans="1:7" ht="12.75">
      <c r="A59" s="26"/>
      <c r="B59" s="6" t="s">
        <v>123</v>
      </c>
      <c r="C59" s="108">
        <v>36.6</v>
      </c>
      <c r="D59" s="108">
        <v>36.6</v>
      </c>
      <c r="E59" s="121">
        <v>36.6</v>
      </c>
      <c r="F59" s="121">
        <v>36.6</v>
      </c>
      <c r="G59" s="50">
        <f>SUM(C59:F59)</f>
        <v>146.4</v>
      </c>
    </row>
    <row r="60" spans="1:7" ht="15">
      <c r="A60" s="29" t="s">
        <v>7</v>
      </c>
      <c r="B60" s="145" t="s">
        <v>149</v>
      </c>
      <c r="C60" s="122">
        <f>C62+C63+C67+C68</f>
        <v>334.59999999999997</v>
      </c>
      <c r="D60" s="122">
        <f>D62+D63+D67+D68</f>
        <v>334.59999999999997</v>
      </c>
      <c r="E60" s="122">
        <f>E62+E63+E67+E68</f>
        <v>341.70000000000005</v>
      </c>
      <c r="F60" s="122">
        <f>F62+F63+F67+F68</f>
        <v>341.70000000000005</v>
      </c>
      <c r="G60" s="64">
        <f>G62+G63+G67+G68</f>
        <v>1352.6</v>
      </c>
    </row>
    <row r="61" spans="1:7" ht="15">
      <c r="A61" s="30"/>
      <c r="B61" s="146" t="s">
        <v>148</v>
      </c>
      <c r="C61" s="123"/>
      <c r="D61" s="123"/>
      <c r="E61" s="123"/>
      <c r="F61" s="123"/>
      <c r="G61" s="65"/>
    </row>
    <row r="62" spans="1:7" ht="12.75">
      <c r="A62" s="31" t="s">
        <v>21</v>
      </c>
      <c r="B62" s="40" t="s">
        <v>87</v>
      </c>
      <c r="C62" s="108">
        <v>301.7</v>
      </c>
      <c r="D62" s="108">
        <v>301.7</v>
      </c>
      <c r="E62" s="124">
        <v>301.7</v>
      </c>
      <c r="F62" s="124">
        <v>301.7</v>
      </c>
      <c r="G62" s="50">
        <f>SUM(C62:F62)</f>
        <v>1206.8</v>
      </c>
    </row>
    <row r="63" spans="1:7" ht="12.75">
      <c r="A63" s="32" t="s">
        <v>50</v>
      </c>
      <c r="B63" s="42" t="s">
        <v>49</v>
      </c>
      <c r="C63" s="125">
        <f>SUM(C64:C66)</f>
        <v>20.2</v>
      </c>
      <c r="D63" s="125">
        <f>SUM(D64:D66)</f>
        <v>20.2</v>
      </c>
      <c r="E63" s="125">
        <f>SUM(E64:E66)</f>
        <v>26.8</v>
      </c>
      <c r="F63" s="125">
        <f>SUM(F64:F66)</f>
        <v>26.8</v>
      </c>
      <c r="G63" s="69">
        <f>SUM(G64:G66)</f>
        <v>93.99999999999999</v>
      </c>
    </row>
    <row r="64" spans="1:7" ht="12.75">
      <c r="A64" s="33"/>
      <c r="B64" s="42" t="s">
        <v>68</v>
      </c>
      <c r="C64" s="108">
        <v>10.5</v>
      </c>
      <c r="D64" s="108">
        <v>10.5</v>
      </c>
      <c r="E64" s="126">
        <v>13.9</v>
      </c>
      <c r="F64" s="126">
        <v>13.9</v>
      </c>
      <c r="G64" s="50">
        <f>SUM(C64:F64)</f>
        <v>48.8</v>
      </c>
    </row>
    <row r="65" spans="1:7" ht="12.75">
      <c r="A65" s="34"/>
      <c r="B65" s="41" t="s">
        <v>69</v>
      </c>
      <c r="C65" s="108">
        <v>9.3</v>
      </c>
      <c r="D65" s="108">
        <v>9.3</v>
      </c>
      <c r="E65" s="106">
        <v>12.4</v>
      </c>
      <c r="F65" s="106">
        <v>12.4</v>
      </c>
      <c r="G65" s="50">
        <f>SUM(C65:F65)</f>
        <v>43.4</v>
      </c>
    </row>
    <row r="66" spans="1:7" ht="12.75">
      <c r="A66" s="33"/>
      <c r="B66" s="42" t="s">
        <v>70</v>
      </c>
      <c r="C66" s="108">
        <v>0.4</v>
      </c>
      <c r="D66" s="108">
        <v>0.4</v>
      </c>
      <c r="E66" s="126">
        <v>0.5</v>
      </c>
      <c r="F66" s="126">
        <v>0.5</v>
      </c>
      <c r="G66" s="50">
        <f>SUM(C66:F66)</f>
        <v>1.8</v>
      </c>
    </row>
    <row r="67" spans="1:7" ht="12.75">
      <c r="A67" s="31" t="s">
        <v>61</v>
      </c>
      <c r="B67" s="40" t="s">
        <v>62</v>
      </c>
      <c r="C67" s="108">
        <v>6.2</v>
      </c>
      <c r="D67" s="108">
        <v>6.2</v>
      </c>
      <c r="E67" s="106">
        <v>6.6</v>
      </c>
      <c r="F67" s="106">
        <v>6.6</v>
      </c>
      <c r="G67" s="50">
        <f>SUM(C67:F67)</f>
        <v>25.6</v>
      </c>
    </row>
    <row r="68" spans="1:7" ht="12.75">
      <c r="A68" s="97" t="s">
        <v>84</v>
      </c>
      <c r="B68" s="43" t="s">
        <v>85</v>
      </c>
      <c r="C68" s="108">
        <v>6.5</v>
      </c>
      <c r="D68" s="108">
        <v>6.5</v>
      </c>
      <c r="E68" s="127">
        <v>6.6</v>
      </c>
      <c r="F68" s="127">
        <v>6.6</v>
      </c>
      <c r="G68" s="50">
        <f>SUM(C68:F68)</f>
        <v>26.200000000000003</v>
      </c>
    </row>
    <row r="69" spans="1:7" ht="15">
      <c r="A69" s="23" t="s">
        <v>8</v>
      </c>
      <c r="B69" s="44" t="s">
        <v>176</v>
      </c>
      <c r="C69" s="112">
        <f>C71+C72+C73+C74+C75+C76+C77</f>
        <v>2864.7999999999997</v>
      </c>
      <c r="D69" s="112">
        <f>D71+D72+D73+D74+D75+D76+D77</f>
        <v>2864.7999999999997</v>
      </c>
      <c r="E69" s="112">
        <f>E71+E72+E73+E74+E75+E76+E77</f>
        <v>3128.7</v>
      </c>
      <c r="F69" s="112">
        <f>F71+F72+F73+F74+F75+F76+F77</f>
        <v>3128.7</v>
      </c>
      <c r="G69" s="112">
        <f>G71+G72+G73+G74+G75+G76+G77</f>
        <v>11986.999999999998</v>
      </c>
    </row>
    <row r="70" spans="1:7" ht="15">
      <c r="A70" s="24"/>
      <c r="B70" s="45" t="s">
        <v>175</v>
      </c>
      <c r="C70" s="128"/>
      <c r="D70" s="128"/>
      <c r="E70" s="128"/>
      <c r="F70" s="128"/>
      <c r="G70" s="128"/>
    </row>
    <row r="71" spans="1:7" ht="12.75">
      <c r="A71" s="27" t="s">
        <v>22</v>
      </c>
      <c r="B71" s="7" t="s">
        <v>125</v>
      </c>
      <c r="C71" s="108">
        <v>1761</v>
      </c>
      <c r="D71" s="108">
        <v>1761</v>
      </c>
      <c r="E71" s="129">
        <v>1869.2</v>
      </c>
      <c r="F71" s="129">
        <v>1869.2</v>
      </c>
      <c r="G71" s="50">
        <f aca="true" t="shared" si="0" ref="G71:G76">SUM(C71:F71)</f>
        <v>7260.4</v>
      </c>
    </row>
    <row r="72" spans="1:7" ht="12.75">
      <c r="A72" s="28" t="s">
        <v>23</v>
      </c>
      <c r="B72" s="6" t="s">
        <v>134</v>
      </c>
      <c r="C72" s="108">
        <v>355.7</v>
      </c>
      <c r="D72" s="108">
        <v>355.7</v>
      </c>
      <c r="E72" s="108">
        <v>377.5</v>
      </c>
      <c r="F72" s="108">
        <v>377.5</v>
      </c>
      <c r="G72" s="50">
        <f t="shared" si="0"/>
        <v>1466.4</v>
      </c>
    </row>
    <row r="73" spans="1:7" ht="12.75">
      <c r="A73" s="28" t="s">
        <v>25</v>
      </c>
      <c r="B73" s="8" t="s">
        <v>172</v>
      </c>
      <c r="C73" s="108">
        <v>0</v>
      </c>
      <c r="D73" s="108">
        <v>0</v>
      </c>
      <c r="E73" s="108">
        <v>73.3</v>
      </c>
      <c r="F73" s="108">
        <v>73.3</v>
      </c>
      <c r="G73" s="50">
        <f t="shared" si="0"/>
        <v>146.6</v>
      </c>
    </row>
    <row r="74" spans="1:7" ht="12.75">
      <c r="A74" s="28" t="s">
        <v>26</v>
      </c>
      <c r="B74" s="6" t="s">
        <v>47</v>
      </c>
      <c r="C74" s="108">
        <v>234.6</v>
      </c>
      <c r="D74" s="108">
        <v>234.6</v>
      </c>
      <c r="E74" s="108">
        <v>234.6</v>
      </c>
      <c r="F74" s="108">
        <v>234.6</v>
      </c>
      <c r="G74" s="50">
        <f t="shared" si="0"/>
        <v>938.4</v>
      </c>
    </row>
    <row r="75" spans="1:7" ht="12.75">
      <c r="A75" s="28" t="s">
        <v>27</v>
      </c>
      <c r="B75" s="6" t="s">
        <v>71</v>
      </c>
      <c r="C75" s="108">
        <v>351.8</v>
      </c>
      <c r="D75" s="108">
        <v>351.8</v>
      </c>
      <c r="E75" s="108">
        <v>381.1</v>
      </c>
      <c r="F75" s="108">
        <v>381.1</v>
      </c>
      <c r="G75" s="50">
        <f t="shared" si="0"/>
        <v>1465.8000000000002</v>
      </c>
    </row>
    <row r="76" spans="1:7" ht="12.75">
      <c r="A76" s="28" t="s">
        <v>28</v>
      </c>
      <c r="B76" s="6" t="s">
        <v>124</v>
      </c>
      <c r="C76" s="108">
        <v>14.6</v>
      </c>
      <c r="D76" s="108">
        <v>14.6</v>
      </c>
      <c r="E76" s="108">
        <v>51.3</v>
      </c>
      <c r="F76" s="108">
        <v>51.3</v>
      </c>
      <c r="G76" s="50">
        <f t="shared" si="0"/>
        <v>131.8</v>
      </c>
    </row>
    <row r="77" spans="1:7" ht="12.75">
      <c r="A77" s="28" t="s">
        <v>171</v>
      </c>
      <c r="B77" s="6" t="s">
        <v>24</v>
      </c>
      <c r="C77" s="106">
        <f>SUM(C78:C82)</f>
        <v>147.1</v>
      </c>
      <c r="D77" s="106">
        <f>SUM(D78:D82)</f>
        <v>147.1</v>
      </c>
      <c r="E77" s="106">
        <f>SUM(E78:E82)</f>
        <v>141.7</v>
      </c>
      <c r="F77" s="106">
        <f>SUM(F78:F82)</f>
        <v>141.7</v>
      </c>
      <c r="G77" s="106">
        <f>SUM(G78:G82)</f>
        <v>577.6</v>
      </c>
    </row>
    <row r="78" spans="1:7" ht="12.75">
      <c r="A78" s="28"/>
      <c r="B78" s="6" t="s">
        <v>80</v>
      </c>
      <c r="C78" s="108">
        <v>44.7</v>
      </c>
      <c r="D78" s="108">
        <v>44.7</v>
      </c>
      <c r="E78" s="108">
        <v>50.8</v>
      </c>
      <c r="F78" s="108">
        <v>50.8</v>
      </c>
      <c r="G78" s="50">
        <f>SUM(C78:F78)</f>
        <v>191</v>
      </c>
    </row>
    <row r="79" spans="1:7" ht="12.75">
      <c r="A79" s="28"/>
      <c r="B79" s="6" t="s">
        <v>135</v>
      </c>
      <c r="C79" s="108">
        <v>26.9</v>
      </c>
      <c r="D79" s="108">
        <v>26.9</v>
      </c>
      <c r="E79" s="108">
        <v>27.7</v>
      </c>
      <c r="F79" s="108">
        <v>27.7</v>
      </c>
      <c r="G79" s="50">
        <f>SUM(C79:F79)</f>
        <v>109.2</v>
      </c>
    </row>
    <row r="80" spans="1:7" ht="12.75">
      <c r="A80" s="28"/>
      <c r="B80" s="8" t="s">
        <v>81</v>
      </c>
      <c r="C80" s="108">
        <v>3.3</v>
      </c>
      <c r="D80" s="108">
        <v>3.3</v>
      </c>
      <c r="E80" s="108">
        <v>5.2</v>
      </c>
      <c r="F80" s="108">
        <v>5.2</v>
      </c>
      <c r="G80" s="50">
        <f>SUM(C80:F80)</f>
        <v>17</v>
      </c>
    </row>
    <row r="81" spans="1:7" ht="12.75">
      <c r="A81" s="26"/>
      <c r="B81" s="6" t="s">
        <v>136</v>
      </c>
      <c r="C81" s="108">
        <v>57.6</v>
      </c>
      <c r="D81" s="108">
        <v>57.6</v>
      </c>
      <c r="E81" s="121">
        <v>57.5</v>
      </c>
      <c r="F81" s="121">
        <v>57.5</v>
      </c>
      <c r="G81" s="50">
        <f>SUM(C81:F81)</f>
        <v>230.2</v>
      </c>
    </row>
    <row r="82" spans="1:7" ht="12.75">
      <c r="A82" s="26"/>
      <c r="B82" s="6" t="s">
        <v>137</v>
      </c>
      <c r="C82" s="108">
        <v>14.6</v>
      </c>
      <c r="D82" s="108">
        <v>14.6</v>
      </c>
      <c r="E82" s="121">
        <v>0.5</v>
      </c>
      <c r="F82" s="121">
        <v>0.5</v>
      </c>
      <c r="G82" s="50">
        <f>SUM(C82:F82)</f>
        <v>30.2</v>
      </c>
    </row>
    <row r="83" spans="1:7" ht="15">
      <c r="A83" s="23">
        <v>5</v>
      </c>
      <c r="B83" s="3" t="s">
        <v>118</v>
      </c>
      <c r="C83" s="120">
        <f>C85+C90</f>
        <v>966.6999999999999</v>
      </c>
      <c r="D83" s="120">
        <f>D85+D90</f>
        <v>966.6999999999999</v>
      </c>
      <c r="E83" s="120">
        <f>E85+E90</f>
        <v>1111.8</v>
      </c>
      <c r="F83" s="120">
        <f>F85+F90</f>
        <v>1111.8</v>
      </c>
      <c r="G83" s="55">
        <f>G85+G90</f>
        <v>4157</v>
      </c>
    </row>
    <row r="84" spans="1:7" ht="15">
      <c r="A84" s="24"/>
      <c r="B84" s="2" t="s">
        <v>6</v>
      </c>
      <c r="C84" s="107"/>
      <c r="D84" s="107"/>
      <c r="E84" s="107"/>
      <c r="F84" s="107"/>
      <c r="G84" s="49"/>
    </row>
    <row r="85" spans="1:7" ht="12.75">
      <c r="A85" s="27" t="s">
        <v>29</v>
      </c>
      <c r="B85" s="7" t="s">
        <v>42</v>
      </c>
      <c r="C85" s="115">
        <f>SUM(C86:C89)</f>
        <v>585.0999999999999</v>
      </c>
      <c r="D85" s="115">
        <f>SUM(D86:D89)</f>
        <v>585.0999999999999</v>
      </c>
      <c r="E85" s="115">
        <f>SUM(E86:E89)</f>
        <v>716.9999999999999</v>
      </c>
      <c r="F85" s="115">
        <f>SUM(F86:F89)</f>
        <v>716.9999999999999</v>
      </c>
      <c r="G85" s="57">
        <f>SUM(G86:G89)</f>
        <v>2604.2</v>
      </c>
    </row>
    <row r="86" spans="1:7" ht="12.75">
      <c r="A86" s="27"/>
      <c r="B86" s="46" t="s">
        <v>147</v>
      </c>
      <c r="C86" s="108">
        <v>412.4</v>
      </c>
      <c r="D86" s="108">
        <v>412.4</v>
      </c>
      <c r="E86" s="129">
        <v>521.8</v>
      </c>
      <c r="F86" s="129">
        <v>521.8</v>
      </c>
      <c r="G86" s="50">
        <f>SUM(C86:F86)</f>
        <v>1868.3999999999999</v>
      </c>
    </row>
    <row r="87" spans="1:7" ht="12.75">
      <c r="A87" s="27"/>
      <c r="B87" s="8" t="s">
        <v>134</v>
      </c>
      <c r="C87" s="108">
        <v>83.4</v>
      </c>
      <c r="D87" s="108">
        <v>83.4</v>
      </c>
      <c r="E87" s="121">
        <v>105.4</v>
      </c>
      <c r="F87" s="121">
        <v>105.4</v>
      </c>
      <c r="G87" s="50">
        <f>SUM(C87:F87)</f>
        <v>377.6</v>
      </c>
    </row>
    <row r="88" spans="1:7" ht="12.75">
      <c r="A88" s="28"/>
      <c r="B88" s="6" t="s">
        <v>129</v>
      </c>
      <c r="C88" s="108">
        <v>42.8</v>
      </c>
      <c r="D88" s="108">
        <v>42.8</v>
      </c>
      <c r="E88" s="108">
        <v>43.3</v>
      </c>
      <c r="F88" s="108">
        <v>43.3</v>
      </c>
      <c r="G88" s="50">
        <f>SUM(C88:F88)</f>
        <v>172.2</v>
      </c>
    </row>
    <row r="89" spans="1:7" ht="12.75">
      <c r="A89" s="28"/>
      <c r="B89" s="8" t="s">
        <v>74</v>
      </c>
      <c r="C89" s="108">
        <v>46.5</v>
      </c>
      <c r="D89" s="108">
        <v>46.5</v>
      </c>
      <c r="E89" s="121">
        <v>46.5</v>
      </c>
      <c r="F89" s="121">
        <v>46.5</v>
      </c>
      <c r="G89" s="50">
        <f>SUM(C89:F89)</f>
        <v>186</v>
      </c>
    </row>
    <row r="90" spans="1:7" ht="12.75">
      <c r="A90" s="28" t="s">
        <v>30</v>
      </c>
      <c r="B90" s="6" t="s">
        <v>173</v>
      </c>
      <c r="C90" s="106">
        <f>SUM(C91:C95)</f>
        <v>381.6</v>
      </c>
      <c r="D90" s="106">
        <f>SUM(D91:D95)</f>
        <v>381.6</v>
      </c>
      <c r="E90" s="106">
        <f>SUM(E91:E95)</f>
        <v>394.8</v>
      </c>
      <c r="F90" s="106">
        <f>SUM(F91:F95)</f>
        <v>394.8</v>
      </c>
      <c r="G90" s="67">
        <f>SUM(G91:G95)</f>
        <v>1552.8000000000002</v>
      </c>
    </row>
    <row r="91" spans="1:7" ht="12.75">
      <c r="A91" s="26"/>
      <c r="B91" s="7" t="s">
        <v>86</v>
      </c>
      <c r="C91" s="108">
        <v>159.3</v>
      </c>
      <c r="D91" s="108">
        <v>159.3</v>
      </c>
      <c r="E91" s="129">
        <v>150.1</v>
      </c>
      <c r="F91" s="129">
        <v>150.1</v>
      </c>
      <c r="G91" s="50">
        <f>SUM(C91:F91)</f>
        <v>618.8000000000001</v>
      </c>
    </row>
    <row r="92" spans="1:7" ht="12.75">
      <c r="A92" s="26"/>
      <c r="B92" s="8" t="s">
        <v>134</v>
      </c>
      <c r="C92" s="108">
        <v>32.1</v>
      </c>
      <c r="D92" s="108">
        <v>32.1</v>
      </c>
      <c r="E92" s="121">
        <v>30.3</v>
      </c>
      <c r="F92" s="121">
        <v>30.3</v>
      </c>
      <c r="G92" s="50">
        <f>SUM(C92:F92)</f>
        <v>124.8</v>
      </c>
    </row>
    <row r="93" spans="1:7" ht="12.75">
      <c r="A93" s="26"/>
      <c r="B93" s="8" t="s">
        <v>174</v>
      </c>
      <c r="C93" s="108">
        <v>0</v>
      </c>
      <c r="D93" s="108">
        <v>0</v>
      </c>
      <c r="E93" s="121">
        <v>15.3</v>
      </c>
      <c r="F93" s="121">
        <v>15.3</v>
      </c>
      <c r="G93" s="50">
        <f>SUM(C93:F93)</f>
        <v>30.6</v>
      </c>
    </row>
    <row r="94" spans="1:7" ht="12.75">
      <c r="A94" s="26"/>
      <c r="B94" s="8" t="s">
        <v>48</v>
      </c>
      <c r="C94" s="108">
        <v>75.9</v>
      </c>
      <c r="D94" s="108">
        <v>75.9</v>
      </c>
      <c r="E94" s="121">
        <v>75.8</v>
      </c>
      <c r="F94" s="121">
        <v>75.8</v>
      </c>
      <c r="G94" s="50">
        <f>SUM(C94:F94)</f>
        <v>303.40000000000003</v>
      </c>
    </row>
    <row r="95" spans="1:7" ht="12.75">
      <c r="A95" s="26"/>
      <c r="B95" s="8" t="s">
        <v>90</v>
      </c>
      <c r="C95" s="108">
        <v>114.3</v>
      </c>
      <c r="D95" s="108">
        <v>114.3</v>
      </c>
      <c r="E95" s="121">
        <v>123.3</v>
      </c>
      <c r="F95" s="121">
        <v>123.3</v>
      </c>
      <c r="G95" s="50">
        <f>SUM(C95:F95)</f>
        <v>475.2</v>
      </c>
    </row>
    <row r="96" spans="1:7" ht="15">
      <c r="A96" s="23">
        <v>6</v>
      </c>
      <c r="B96" s="3" t="s">
        <v>119</v>
      </c>
      <c r="C96" s="112">
        <f>C98+C99+C100+C101+C102+C103+C104+C105+C106+C107+C108+C109+C110</f>
        <v>1483.5999999999997</v>
      </c>
      <c r="D96" s="112">
        <f>D98+D99+D100+D101+D102+D103+D104+D105+D106+D107+D108+D109+D110</f>
        <v>1483.5999999999997</v>
      </c>
      <c r="E96" s="112">
        <f>E98+E99+E100+E101+E102+E103+E104+E105+E106+E107+E108+E109+E110</f>
        <v>1541.3999999999999</v>
      </c>
      <c r="F96" s="112">
        <f>F98+F99+F100+F101+F102+F103+F104+F105+F106+F107+F108+F109+F110</f>
        <v>1541.3999999999999</v>
      </c>
      <c r="G96" s="70">
        <f>G98+G99+G100+G101+G102+G103+G104+G105+G106+G107+G108+G109+G110</f>
        <v>6049.999999999998</v>
      </c>
    </row>
    <row r="97" spans="1:7" ht="15">
      <c r="A97" s="24"/>
      <c r="B97" s="2" t="s">
        <v>6</v>
      </c>
      <c r="C97" s="107"/>
      <c r="D97" s="107"/>
      <c r="E97" s="107"/>
      <c r="F97" s="107"/>
      <c r="G97" s="49"/>
    </row>
    <row r="98" spans="1:7" ht="12.75">
      <c r="A98" s="25" t="s">
        <v>31</v>
      </c>
      <c r="B98" s="9" t="s">
        <v>32</v>
      </c>
      <c r="C98" s="108">
        <v>1028.8</v>
      </c>
      <c r="D98" s="108">
        <v>1028.8</v>
      </c>
      <c r="E98" s="130">
        <v>1071.1</v>
      </c>
      <c r="F98" s="130">
        <v>1071.1</v>
      </c>
      <c r="G98" s="50">
        <f aca="true" t="shared" si="1" ref="G98:G110">SUM(C98:F98)</f>
        <v>4199.799999999999</v>
      </c>
    </row>
    <row r="99" spans="1:7" ht="12.75">
      <c r="A99" s="28" t="s">
        <v>33</v>
      </c>
      <c r="B99" s="6" t="s">
        <v>134</v>
      </c>
      <c r="C99" s="108">
        <v>207.8</v>
      </c>
      <c r="D99" s="108">
        <v>207.8</v>
      </c>
      <c r="E99" s="108">
        <v>216.4</v>
      </c>
      <c r="F99" s="108">
        <v>216.4</v>
      </c>
      <c r="G99" s="50">
        <f t="shared" si="1"/>
        <v>848.4</v>
      </c>
    </row>
    <row r="100" spans="1:7" ht="12.75">
      <c r="A100" s="26" t="s">
        <v>34</v>
      </c>
      <c r="B100" s="8" t="s">
        <v>35</v>
      </c>
      <c r="C100" s="108">
        <v>19.3</v>
      </c>
      <c r="D100" s="108">
        <v>19.3</v>
      </c>
      <c r="E100" s="124">
        <v>21.2</v>
      </c>
      <c r="F100" s="124">
        <v>21.2</v>
      </c>
      <c r="G100" s="50">
        <f t="shared" si="1"/>
        <v>81</v>
      </c>
    </row>
    <row r="101" spans="1:7" ht="12.75">
      <c r="A101" s="26" t="s">
        <v>36</v>
      </c>
      <c r="B101" s="8" t="s">
        <v>130</v>
      </c>
      <c r="C101" s="108">
        <v>11.4</v>
      </c>
      <c r="D101" s="108">
        <v>11.4</v>
      </c>
      <c r="E101" s="124">
        <v>12.9</v>
      </c>
      <c r="F101" s="124">
        <v>12.9</v>
      </c>
      <c r="G101" s="50">
        <f t="shared" si="1"/>
        <v>48.6</v>
      </c>
    </row>
    <row r="102" spans="1:7" ht="12.75">
      <c r="A102" s="26" t="s">
        <v>75</v>
      </c>
      <c r="B102" s="8" t="s">
        <v>57</v>
      </c>
      <c r="C102" s="108">
        <v>31.5</v>
      </c>
      <c r="D102" s="108">
        <v>31.5</v>
      </c>
      <c r="E102" s="121">
        <v>36</v>
      </c>
      <c r="F102" s="121">
        <v>36</v>
      </c>
      <c r="G102" s="50">
        <f t="shared" si="1"/>
        <v>135</v>
      </c>
    </row>
    <row r="103" spans="1:7" ht="12.75">
      <c r="A103" s="26" t="s">
        <v>37</v>
      </c>
      <c r="B103" s="8" t="s">
        <v>126</v>
      </c>
      <c r="C103" s="108">
        <v>3.1</v>
      </c>
      <c r="D103" s="108">
        <v>3.1</v>
      </c>
      <c r="E103" s="121">
        <v>2.1</v>
      </c>
      <c r="F103" s="121">
        <v>2.1</v>
      </c>
      <c r="G103" s="50">
        <f t="shared" si="1"/>
        <v>10.4</v>
      </c>
    </row>
    <row r="104" spans="1:7" ht="12.75">
      <c r="A104" s="26" t="s">
        <v>38</v>
      </c>
      <c r="B104" s="8" t="s">
        <v>39</v>
      </c>
      <c r="C104" s="108">
        <v>9</v>
      </c>
      <c r="D104" s="108">
        <v>9</v>
      </c>
      <c r="E104" s="121">
        <v>9</v>
      </c>
      <c r="F104" s="121">
        <v>9</v>
      </c>
      <c r="G104" s="50">
        <f t="shared" si="1"/>
        <v>36</v>
      </c>
    </row>
    <row r="105" spans="1:7" ht="12.75">
      <c r="A105" s="26" t="s">
        <v>54</v>
      </c>
      <c r="B105" s="8" t="s">
        <v>76</v>
      </c>
      <c r="C105" s="108">
        <v>92.1</v>
      </c>
      <c r="D105" s="108">
        <v>92.1</v>
      </c>
      <c r="E105" s="121">
        <v>92.1</v>
      </c>
      <c r="F105" s="121">
        <v>92.1</v>
      </c>
      <c r="G105" s="50">
        <f t="shared" si="1"/>
        <v>368.4</v>
      </c>
    </row>
    <row r="106" spans="1:7" ht="12.75">
      <c r="A106" s="26" t="s">
        <v>45</v>
      </c>
      <c r="B106" s="8" t="s">
        <v>131</v>
      </c>
      <c r="C106" s="108">
        <v>6</v>
      </c>
      <c r="D106" s="108">
        <v>6</v>
      </c>
      <c r="E106" s="121">
        <v>6</v>
      </c>
      <c r="F106" s="121">
        <v>6</v>
      </c>
      <c r="G106" s="50">
        <f t="shared" si="1"/>
        <v>24</v>
      </c>
    </row>
    <row r="107" spans="1:7" ht="12.75">
      <c r="A107" s="26" t="s">
        <v>55</v>
      </c>
      <c r="B107" s="8" t="s">
        <v>77</v>
      </c>
      <c r="C107" s="108">
        <v>11.6</v>
      </c>
      <c r="D107" s="108">
        <v>11.6</v>
      </c>
      <c r="E107" s="121">
        <v>11.6</v>
      </c>
      <c r="F107" s="121">
        <v>11.6</v>
      </c>
      <c r="G107" s="50">
        <f t="shared" si="1"/>
        <v>46.4</v>
      </c>
    </row>
    <row r="108" spans="1:7" ht="12.75">
      <c r="A108" s="18" t="s">
        <v>56</v>
      </c>
      <c r="B108" s="6" t="s">
        <v>58</v>
      </c>
      <c r="C108" s="108">
        <v>3</v>
      </c>
      <c r="D108" s="108">
        <v>3</v>
      </c>
      <c r="E108" s="108">
        <v>3</v>
      </c>
      <c r="F108" s="108">
        <v>3</v>
      </c>
      <c r="G108" s="50">
        <f t="shared" si="1"/>
        <v>12</v>
      </c>
    </row>
    <row r="109" spans="1:7" ht="12.75">
      <c r="A109" s="18" t="s">
        <v>78</v>
      </c>
      <c r="B109" s="6" t="s">
        <v>60</v>
      </c>
      <c r="C109" s="108">
        <v>30</v>
      </c>
      <c r="D109" s="108">
        <v>30</v>
      </c>
      <c r="E109" s="108">
        <v>30</v>
      </c>
      <c r="F109" s="108">
        <v>30</v>
      </c>
      <c r="G109" s="50">
        <f t="shared" si="1"/>
        <v>120</v>
      </c>
    </row>
    <row r="110" spans="1:7" ht="13.5" thickBot="1">
      <c r="A110" s="21" t="s">
        <v>79</v>
      </c>
      <c r="B110" s="8" t="s">
        <v>59</v>
      </c>
      <c r="C110" s="108">
        <v>30</v>
      </c>
      <c r="D110" s="108">
        <v>30</v>
      </c>
      <c r="E110" s="121">
        <v>30</v>
      </c>
      <c r="F110" s="121">
        <v>30</v>
      </c>
      <c r="G110" s="50">
        <f t="shared" si="1"/>
        <v>120</v>
      </c>
    </row>
    <row r="111" spans="1:7" ht="15">
      <c r="A111" s="101"/>
      <c r="B111" s="102" t="s">
        <v>46</v>
      </c>
      <c r="C111" s="131">
        <f>C34+C47+C60+C69+C83+C96</f>
        <v>8297.9</v>
      </c>
      <c r="D111" s="131">
        <f>D34+D47+D60+D69+D83+D96</f>
        <v>8297.9</v>
      </c>
      <c r="E111" s="131">
        <f>E34+E47+E60+E69+E83+E96</f>
        <v>8903.2</v>
      </c>
      <c r="F111" s="131">
        <f>F34+F47+F60+F69+F83+F96</f>
        <v>8903.2</v>
      </c>
      <c r="G111" s="103">
        <f>G34+G47+G60+G69+G83+G96</f>
        <v>34402.2</v>
      </c>
    </row>
    <row r="112" spans="1:7" ht="15">
      <c r="A112" s="19"/>
      <c r="B112" s="4" t="s">
        <v>94</v>
      </c>
      <c r="C112" s="147">
        <v>496</v>
      </c>
      <c r="D112" s="147">
        <v>496</v>
      </c>
      <c r="E112" s="132">
        <v>532.2</v>
      </c>
      <c r="F112" s="132">
        <v>532.2</v>
      </c>
      <c r="G112" s="136">
        <f>SUM(C112:F112)</f>
        <v>2056.4</v>
      </c>
    </row>
    <row r="113" spans="1:7" ht="15">
      <c r="A113" s="19"/>
      <c r="B113" s="4" t="s">
        <v>46</v>
      </c>
      <c r="C113" s="148">
        <f>SUM(C111:C112)</f>
        <v>8793.9</v>
      </c>
      <c r="D113" s="148">
        <f>SUM(D111:D112)</f>
        <v>8793.9</v>
      </c>
      <c r="E113" s="132">
        <f>SUM(E111:E112)</f>
        <v>9435.400000000001</v>
      </c>
      <c r="F113" s="132">
        <f>SUM(F111:F112)</f>
        <v>9435.400000000001</v>
      </c>
      <c r="G113" s="135">
        <f>SUM(G111:G112)</f>
        <v>36458.6</v>
      </c>
    </row>
    <row r="114" spans="1:7" ht="15.75" thickBot="1">
      <c r="A114" s="20"/>
      <c r="B114" s="83" t="s">
        <v>92</v>
      </c>
      <c r="C114" s="158">
        <v>133.9</v>
      </c>
      <c r="D114" s="158">
        <v>133.9</v>
      </c>
      <c r="E114" s="112">
        <v>143.7</v>
      </c>
      <c r="F114" s="112">
        <v>143.7</v>
      </c>
      <c r="G114" s="159">
        <f>SUM(C114:F114)</f>
        <v>555.2</v>
      </c>
    </row>
    <row r="115" spans="1:8" ht="15.75" thickBot="1">
      <c r="A115" s="77"/>
      <c r="B115" s="149" t="s">
        <v>163</v>
      </c>
      <c r="C115" s="150">
        <f>C113+C114</f>
        <v>8927.8</v>
      </c>
      <c r="D115" s="150">
        <f>D113+D114</f>
        <v>8927.8</v>
      </c>
      <c r="E115" s="150">
        <f>E113+E114</f>
        <v>9579.100000000002</v>
      </c>
      <c r="F115" s="150">
        <f>F113+F114</f>
        <v>9579.100000000002</v>
      </c>
      <c r="G115" s="151">
        <f>G113+G114</f>
        <v>37013.799999999996</v>
      </c>
      <c r="H115" s="100"/>
    </row>
    <row r="116" spans="1:7" ht="15.75" thickBot="1">
      <c r="A116" s="93" t="s">
        <v>102</v>
      </c>
      <c r="B116" s="81" t="s">
        <v>120</v>
      </c>
      <c r="C116" s="133"/>
      <c r="D116" s="133"/>
      <c r="E116" s="133"/>
      <c r="F116" s="133"/>
      <c r="G116" s="82"/>
    </row>
    <row r="117" spans="1:7" ht="12.75">
      <c r="A117" s="80"/>
      <c r="B117" s="7" t="s">
        <v>83</v>
      </c>
      <c r="C117" s="108">
        <f>C25</f>
        <v>418.9</v>
      </c>
      <c r="D117" s="108">
        <f>D25</f>
        <v>418.9</v>
      </c>
      <c r="E117" s="108">
        <f>E25</f>
        <v>479.7</v>
      </c>
      <c r="F117" s="108">
        <f>F25</f>
        <v>479.7</v>
      </c>
      <c r="G117" s="136">
        <f>SUM(C117:F117)</f>
        <v>1797.2</v>
      </c>
    </row>
    <row r="118" spans="1:7" ht="12.75">
      <c r="A118" s="18"/>
      <c r="B118" s="6" t="s">
        <v>97</v>
      </c>
      <c r="C118" s="108">
        <f aca="true" t="shared" si="2" ref="C118:F121">C26</f>
        <v>148.8</v>
      </c>
      <c r="D118" s="108">
        <f t="shared" si="2"/>
        <v>148.8</v>
      </c>
      <c r="E118" s="108">
        <f t="shared" si="2"/>
        <v>160.5</v>
      </c>
      <c r="F118" s="108">
        <f t="shared" si="2"/>
        <v>160.5</v>
      </c>
      <c r="G118" s="136">
        <f>SUM(C118:F118)</f>
        <v>618.6</v>
      </c>
    </row>
    <row r="119" spans="1:7" ht="12.75">
      <c r="A119" s="18"/>
      <c r="B119" s="6" t="s">
        <v>98</v>
      </c>
      <c r="C119" s="108">
        <f t="shared" si="2"/>
        <v>96.3</v>
      </c>
      <c r="D119" s="108">
        <f t="shared" si="2"/>
        <v>96.3</v>
      </c>
      <c r="E119" s="108">
        <f t="shared" si="2"/>
        <v>103.7</v>
      </c>
      <c r="F119" s="108">
        <f t="shared" si="2"/>
        <v>103.7</v>
      </c>
      <c r="G119" s="136">
        <f>SUM(C119:F119)</f>
        <v>400</v>
      </c>
    </row>
    <row r="120" spans="1:7" ht="12.75">
      <c r="A120" s="18"/>
      <c r="B120" s="8" t="s">
        <v>166</v>
      </c>
      <c r="C120" s="108">
        <f t="shared" si="2"/>
        <v>175.9</v>
      </c>
      <c r="D120" s="108">
        <f t="shared" si="2"/>
        <v>175.9</v>
      </c>
      <c r="E120" s="108">
        <f t="shared" si="2"/>
        <v>192.6</v>
      </c>
      <c r="F120" s="108">
        <f t="shared" si="2"/>
        <v>192.6</v>
      </c>
      <c r="G120" s="136">
        <f>SUM(C120:F120)</f>
        <v>737</v>
      </c>
    </row>
    <row r="121" spans="1:7" ht="13.5" thickBot="1">
      <c r="A121" s="22"/>
      <c r="B121" s="8" t="s">
        <v>165</v>
      </c>
      <c r="C121" s="108">
        <f t="shared" si="2"/>
        <v>1051.9</v>
      </c>
      <c r="D121" s="108">
        <f t="shared" si="2"/>
        <v>1051.9</v>
      </c>
      <c r="E121" s="108">
        <f t="shared" si="2"/>
        <v>1178.1</v>
      </c>
      <c r="F121" s="108">
        <f t="shared" si="2"/>
        <v>1178.1</v>
      </c>
      <c r="G121" s="136">
        <f>SUM(C121:F121)</f>
        <v>4460</v>
      </c>
    </row>
    <row r="122" spans="1:7" ht="13.5" thickBot="1">
      <c r="A122" s="152"/>
      <c r="B122" s="153" t="s">
        <v>104</v>
      </c>
      <c r="C122" s="154">
        <f>SUM(C117:C121)</f>
        <v>1891.8000000000002</v>
      </c>
      <c r="D122" s="154">
        <f>SUM(D117:D121)</f>
        <v>1891.8000000000002</v>
      </c>
      <c r="E122" s="154">
        <f>SUM(E117:E121)</f>
        <v>2114.6</v>
      </c>
      <c r="F122" s="154">
        <f>SUM(F117:F121)</f>
        <v>2114.6</v>
      </c>
      <c r="G122" s="155">
        <f>SUM(G117:G121)</f>
        <v>8012.8</v>
      </c>
    </row>
    <row r="123" spans="1:8" ht="13.5" thickBot="1">
      <c r="A123" s="160"/>
      <c r="B123" s="161" t="s">
        <v>105</v>
      </c>
      <c r="C123" s="162">
        <f>C115+C122</f>
        <v>10819.599999999999</v>
      </c>
      <c r="D123" s="162">
        <f>D115+D122</f>
        <v>10819.599999999999</v>
      </c>
      <c r="E123" s="162">
        <f>E115+E122</f>
        <v>11693.700000000003</v>
      </c>
      <c r="F123" s="162">
        <f>F115+F122</f>
        <v>11693.700000000003</v>
      </c>
      <c r="G123" s="163">
        <f>G115+G122</f>
        <v>45026.6</v>
      </c>
      <c r="H123" s="100"/>
    </row>
    <row r="124" spans="1:7" ht="12.75">
      <c r="A124" s="94"/>
      <c r="B124" s="95"/>
      <c r="C124" s="134">
        <f>C31-C123</f>
        <v>0</v>
      </c>
      <c r="D124" s="134">
        <f>D31-D123</f>
        <v>0</v>
      </c>
      <c r="E124" s="134">
        <f>E31-E123</f>
        <v>0</v>
      </c>
      <c r="F124" s="134">
        <f>F31-F123</f>
        <v>0</v>
      </c>
      <c r="G124" s="134">
        <f>G31-G123</f>
        <v>0</v>
      </c>
    </row>
    <row r="125" spans="1:2" ht="15">
      <c r="A125" s="12"/>
      <c r="B125" s="74" t="s">
        <v>52</v>
      </c>
    </row>
    <row r="126" ht="12.75">
      <c r="B126" s="1"/>
    </row>
    <row r="127" ht="12.75">
      <c r="B127" s="1" t="s">
        <v>51</v>
      </c>
    </row>
    <row r="128" ht="12.75">
      <c r="B128" s="1"/>
    </row>
    <row r="129" ht="12.75">
      <c r="B129" s="1" t="s">
        <v>53</v>
      </c>
    </row>
  </sheetData>
  <sheetProtection/>
  <mergeCells count="3">
    <mergeCell ref="A3:G3"/>
    <mergeCell ref="A1:G1"/>
    <mergeCell ref="A2:G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5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5.00390625" style="10" customWidth="1"/>
    <col min="2" max="2" width="74.125" style="0" customWidth="1"/>
    <col min="3" max="3" width="11.125" style="10" customWidth="1"/>
    <col min="4" max="4" width="5.625" style="10" bestFit="1" customWidth="1"/>
  </cols>
  <sheetData>
    <row r="1" spans="1:3" ht="15.75">
      <c r="A1" s="170" t="s">
        <v>106</v>
      </c>
      <c r="B1" s="170"/>
      <c r="C1" s="170"/>
    </row>
    <row r="2" spans="1:3" ht="16.5" thickBot="1">
      <c r="A2" s="170" t="s">
        <v>161</v>
      </c>
      <c r="B2" s="170"/>
      <c r="C2" s="170"/>
    </row>
    <row r="3" spans="1:3" ht="15">
      <c r="A3" s="16" t="s">
        <v>10</v>
      </c>
      <c r="B3" s="17" t="s">
        <v>0</v>
      </c>
      <c r="C3" s="47" t="s">
        <v>109</v>
      </c>
    </row>
    <row r="4" spans="1:3" ht="15.75" thickBot="1">
      <c r="A4" s="35" t="s">
        <v>12</v>
      </c>
      <c r="B4" s="36"/>
      <c r="C4" s="48" t="s">
        <v>108</v>
      </c>
    </row>
    <row r="5" spans="1:3" ht="15">
      <c r="A5" s="86"/>
      <c r="B5" s="88" t="s">
        <v>11</v>
      </c>
      <c r="C5" s="49"/>
    </row>
    <row r="6" spans="1:3" ht="12.75">
      <c r="A6" s="28" t="s">
        <v>1</v>
      </c>
      <c r="B6" s="6" t="s">
        <v>132</v>
      </c>
      <c r="C6" s="50"/>
    </row>
    <row r="7" spans="1:3" ht="12.75">
      <c r="A7" s="28" t="s">
        <v>2</v>
      </c>
      <c r="B7" s="6" t="s">
        <v>158</v>
      </c>
      <c r="C7" s="50"/>
    </row>
    <row r="8" spans="1:3" ht="12.75">
      <c r="A8" s="28" t="s">
        <v>16</v>
      </c>
      <c r="B8" s="6" t="s">
        <v>159</v>
      </c>
      <c r="C8" s="50"/>
    </row>
    <row r="9" spans="1:3" ht="12.75">
      <c r="A9" s="28" t="s">
        <v>17</v>
      </c>
      <c r="B9" s="6" t="s">
        <v>160</v>
      </c>
      <c r="C9" s="50"/>
    </row>
    <row r="10" spans="1:3" ht="12.75">
      <c r="A10" s="28" t="s">
        <v>7</v>
      </c>
      <c r="B10" s="6" t="s">
        <v>82</v>
      </c>
      <c r="C10" s="50"/>
    </row>
    <row r="11" spans="1:3" ht="12.75">
      <c r="A11" s="28" t="s">
        <v>21</v>
      </c>
      <c r="B11" s="6" t="s">
        <v>144</v>
      </c>
      <c r="C11" s="50"/>
    </row>
    <row r="12" spans="1:3" ht="12.75">
      <c r="A12" s="28" t="s">
        <v>50</v>
      </c>
      <c r="B12" s="6" t="s">
        <v>145</v>
      </c>
      <c r="C12" s="50"/>
    </row>
    <row r="13" spans="1:3" ht="12.75">
      <c r="A13" s="99" t="s">
        <v>8</v>
      </c>
      <c r="B13" s="6" t="s">
        <v>146</v>
      </c>
      <c r="C13" s="50"/>
    </row>
    <row r="14" spans="1:3" ht="12.75">
      <c r="A14" s="28" t="s">
        <v>9</v>
      </c>
      <c r="B14" s="37" t="s">
        <v>133</v>
      </c>
      <c r="C14" s="50"/>
    </row>
    <row r="15" spans="1:3" ht="15" thickBot="1">
      <c r="A15" s="87"/>
      <c r="B15" s="5"/>
      <c r="C15" s="75"/>
    </row>
    <row r="16" spans="1:3" ht="15.75" thickBot="1">
      <c r="A16" s="85"/>
      <c r="B16" s="89" t="s">
        <v>127</v>
      </c>
      <c r="C16" s="79"/>
    </row>
    <row r="17" spans="1:3" ht="15">
      <c r="A17" s="76"/>
      <c r="B17" s="2" t="s">
        <v>65</v>
      </c>
      <c r="C17" s="49"/>
    </row>
    <row r="18" spans="1:3" ht="12.75">
      <c r="A18" s="21" t="s">
        <v>1</v>
      </c>
      <c r="B18" s="6" t="s">
        <v>89</v>
      </c>
      <c r="C18" s="51">
        <f>C19+C20</f>
        <v>35411.2</v>
      </c>
    </row>
    <row r="19" spans="1:3" ht="12.75">
      <c r="A19" s="22"/>
      <c r="B19" s="6" t="s">
        <v>88</v>
      </c>
      <c r="C19" s="50">
        <v>33427.7</v>
      </c>
    </row>
    <row r="20" spans="1:3" ht="12.75">
      <c r="A20" s="22"/>
      <c r="B20" s="6" t="s">
        <v>93</v>
      </c>
      <c r="C20" s="50">
        <v>1983.5</v>
      </c>
    </row>
    <row r="21" spans="1:3" ht="13.5" thickBot="1">
      <c r="A21" s="21" t="s">
        <v>2</v>
      </c>
      <c r="B21" s="8" t="s">
        <v>40</v>
      </c>
      <c r="C21" s="63">
        <v>300</v>
      </c>
    </row>
    <row r="22" spans="1:3" ht="13.5" thickBot="1">
      <c r="A22" s="152"/>
      <c r="B22" s="153" t="s">
        <v>122</v>
      </c>
      <c r="C22" s="155">
        <f>C18+C21</f>
        <v>35711.2</v>
      </c>
    </row>
    <row r="23" spans="1:3" ht="15">
      <c r="A23" s="80"/>
      <c r="B23" s="156" t="s">
        <v>96</v>
      </c>
      <c r="C23" s="157"/>
    </row>
    <row r="24" spans="1:3" ht="12.75">
      <c r="A24" s="18"/>
      <c r="B24" s="6" t="s">
        <v>83</v>
      </c>
      <c r="C24" s="50">
        <v>1675.8</v>
      </c>
    </row>
    <row r="25" spans="1:3" ht="12.75">
      <c r="A25" s="18"/>
      <c r="B25" s="6" t="s">
        <v>97</v>
      </c>
      <c r="C25" s="50">
        <v>595.7</v>
      </c>
    </row>
    <row r="26" spans="1:3" ht="12.75">
      <c r="A26" s="18"/>
      <c r="B26" s="6" t="s">
        <v>98</v>
      </c>
      <c r="C26" s="50">
        <v>384.6</v>
      </c>
    </row>
    <row r="27" spans="1:3" ht="13.5" thickBot="1">
      <c r="A27" s="21"/>
      <c r="B27" s="8" t="s">
        <v>99</v>
      </c>
      <c r="C27" s="63">
        <v>4911.1</v>
      </c>
    </row>
    <row r="28" spans="1:3" ht="13.5" thickBot="1">
      <c r="A28" s="152"/>
      <c r="B28" s="153" t="s">
        <v>122</v>
      </c>
      <c r="C28" s="155">
        <f>SUM(C24:C27)</f>
        <v>7567.200000000001</v>
      </c>
    </row>
    <row r="29" spans="1:3" ht="15.75" thickBot="1">
      <c r="A29" s="76"/>
      <c r="B29" s="165" t="s">
        <v>107</v>
      </c>
      <c r="C29" s="166">
        <f>C22+C28</f>
        <v>43278.399999999994</v>
      </c>
    </row>
    <row r="30" spans="1:3" ht="15.75" thickBot="1">
      <c r="A30" s="77"/>
      <c r="B30" s="89" t="s">
        <v>128</v>
      </c>
      <c r="C30" s="79"/>
    </row>
    <row r="31" spans="1:3" ht="15.75" thickBot="1">
      <c r="A31" s="92" t="s">
        <v>101</v>
      </c>
      <c r="B31" s="78" t="s">
        <v>103</v>
      </c>
      <c r="C31" s="79"/>
    </row>
    <row r="32" spans="1:4" ht="15">
      <c r="A32" s="90" t="s">
        <v>1</v>
      </c>
      <c r="B32" s="84" t="s">
        <v>116</v>
      </c>
      <c r="C32" s="91">
        <f>C34+C37+C38</f>
        <v>5154.4</v>
      </c>
      <c r="D32" s="11"/>
    </row>
    <row r="33" spans="1:3" ht="15">
      <c r="A33" s="24"/>
      <c r="B33" s="2" t="s">
        <v>6</v>
      </c>
      <c r="C33" s="56"/>
    </row>
    <row r="34" spans="1:3" ht="12.75">
      <c r="A34" s="25" t="s">
        <v>3</v>
      </c>
      <c r="B34" s="7" t="s">
        <v>14</v>
      </c>
      <c r="C34" s="57">
        <f>SUM(C35:C36)</f>
        <v>3504.4</v>
      </c>
    </row>
    <row r="35" spans="1:3" ht="12.75">
      <c r="A35" s="18"/>
      <c r="B35" s="8" t="s">
        <v>112</v>
      </c>
      <c r="C35" s="58">
        <v>3310</v>
      </c>
    </row>
    <row r="36" spans="1:3" ht="12.75">
      <c r="A36" s="18"/>
      <c r="B36" s="8" t="s">
        <v>113</v>
      </c>
      <c r="C36" s="58">
        <v>194.4</v>
      </c>
    </row>
    <row r="37" spans="1:3" ht="12.75">
      <c r="A37" s="21" t="s">
        <v>4</v>
      </c>
      <c r="B37" s="8" t="s">
        <v>134</v>
      </c>
      <c r="C37" s="59">
        <v>707.9</v>
      </c>
    </row>
    <row r="38" spans="1:3" ht="12.75">
      <c r="A38" s="26" t="s">
        <v>5</v>
      </c>
      <c r="B38" s="8" t="s">
        <v>15</v>
      </c>
      <c r="C38" s="60">
        <f>C40+C43+C44</f>
        <v>942.0999999999999</v>
      </c>
    </row>
    <row r="39" spans="1:3" ht="12.75">
      <c r="A39" s="27"/>
      <c r="B39" s="7" t="s">
        <v>13</v>
      </c>
      <c r="C39" s="58"/>
    </row>
    <row r="40" spans="1:3" ht="12.75">
      <c r="A40" s="25"/>
      <c r="B40" s="9" t="s">
        <v>63</v>
      </c>
      <c r="C40" s="58">
        <f>SUM(C41:C42)</f>
        <v>150.6</v>
      </c>
    </row>
    <row r="41" spans="1:3" ht="12.75">
      <c r="A41" s="26"/>
      <c r="B41" s="8" t="s">
        <v>114</v>
      </c>
      <c r="C41" s="61">
        <v>143.9</v>
      </c>
    </row>
    <row r="42" spans="1:3" ht="12.75">
      <c r="A42" s="26"/>
      <c r="B42" s="8" t="s">
        <v>115</v>
      </c>
      <c r="C42" s="61">
        <v>6.7</v>
      </c>
    </row>
    <row r="43" spans="1:3" ht="12.75">
      <c r="A43" s="26"/>
      <c r="B43" s="8" t="s">
        <v>139</v>
      </c>
      <c r="C43" s="61">
        <v>586.3</v>
      </c>
    </row>
    <row r="44" spans="1:3" ht="12.75">
      <c r="A44" s="26"/>
      <c r="B44" s="8" t="s">
        <v>64</v>
      </c>
      <c r="C44" s="50">
        <v>205.2</v>
      </c>
    </row>
    <row r="45" spans="1:4" ht="15">
      <c r="A45" s="23" t="s">
        <v>2</v>
      </c>
      <c r="B45" s="3" t="s">
        <v>121</v>
      </c>
      <c r="C45" s="55">
        <f>C47+C48+C49+C51+C52+C53+C54</f>
        <v>5438.5</v>
      </c>
      <c r="D45" s="11"/>
    </row>
    <row r="46" spans="1:3" ht="15">
      <c r="A46" s="24"/>
      <c r="B46" s="2" t="s">
        <v>6</v>
      </c>
      <c r="C46" s="49"/>
    </row>
    <row r="47" spans="1:3" ht="12.75">
      <c r="A47" s="28" t="s">
        <v>16</v>
      </c>
      <c r="B47" s="6" t="s">
        <v>110</v>
      </c>
      <c r="C47" s="50">
        <v>1903.7</v>
      </c>
    </row>
    <row r="48" spans="1:3" ht="12.75">
      <c r="A48" s="26" t="s">
        <v>17</v>
      </c>
      <c r="B48" s="8" t="s">
        <v>111</v>
      </c>
      <c r="C48" s="63">
        <v>782.2</v>
      </c>
    </row>
    <row r="49" spans="1:3" ht="12.75">
      <c r="A49" s="28" t="s">
        <v>19</v>
      </c>
      <c r="B49" s="15" t="s">
        <v>91</v>
      </c>
      <c r="C49" s="63">
        <v>1832.8</v>
      </c>
    </row>
    <row r="50" spans="1:3" ht="12.75">
      <c r="A50" s="28"/>
      <c r="B50" s="8" t="s">
        <v>138</v>
      </c>
      <c r="C50" s="63"/>
    </row>
    <row r="51" spans="1:3" ht="12.75">
      <c r="A51" s="28" t="s">
        <v>66</v>
      </c>
      <c r="B51" s="6" t="s">
        <v>43</v>
      </c>
      <c r="C51" s="50">
        <v>54.7</v>
      </c>
    </row>
    <row r="52" spans="1:3" ht="12.75">
      <c r="A52" s="28" t="s">
        <v>67</v>
      </c>
      <c r="B52" s="8" t="s">
        <v>18</v>
      </c>
      <c r="C52" s="51">
        <v>192</v>
      </c>
    </row>
    <row r="53" spans="1:3" ht="12.75">
      <c r="A53" s="26" t="s">
        <v>20</v>
      </c>
      <c r="B53" s="8" t="s">
        <v>100</v>
      </c>
      <c r="C53" s="63">
        <v>233.3</v>
      </c>
    </row>
    <row r="54" spans="1:3" ht="12.75">
      <c r="A54" s="26" t="s">
        <v>41</v>
      </c>
      <c r="B54" s="6" t="s">
        <v>44</v>
      </c>
      <c r="C54" s="63">
        <f>SUM(C55:C57)</f>
        <v>439.79999999999995</v>
      </c>
    </row>
    <row r="55" spans="1:3" ht="12.75">
      <c r="A55" s="28"/>
      <c r="B55" s="6" t="s">
        <v>140</v>
      </c>
      <c r="C55" s="50">
        <v>146.6</v>
      </c>
    </row>
    <row r="56" spans="1:3" ht="12.75">
      <c r="A56" s="26"/>
      <c r="B56" s="6" t="s">
        <v>141</v>
      </c>
      <c r="C56" s="63">
        <v>146.6</v>
      </c>
    </row>
    <row r="57" spans="1:3" ht="12.75">
      <c r="A57" s="26"/>
      <c r="B57" s="6" t="s">
        <v>123</v>
      </c>
      <c r="C57" s="63">
        <v>146.6</v>
      </c>
    </row>
    <row r="58" spans="1:4" ht="15">
      <c r="A58" s="29" t="s">
        <v>7</v>
      </c>
      <c r="B58" s="38" t="s">
        <v>117</v>
      </c>
      <c r="C58" s="64">
        <f>C60+C61+C65+C66</f>
        <v>1338.5</v>
      </c>
      <c r="D58" s="11"/>
    </row>
    <row r="59" spans="1:3" ht="15">
      <c r="A59" s="30"/>
      <c r="B59" s="39" t="s">
        <v>6</v>
      </c>
      <c r="C59" s="65"/>
    </row>
    <row r="60" spans="1:3" ht="12.75">
      <c r="A60" s="31" t="s">
        <v>21</v>
      </c>
      <c r="B60" s="40" t="s">
        <v>87</v>
      </c>
      <c r="C60" s="66">
        <v>1206.9</v>
      </c>
    </row>
    <row r="61" spans="1:3" ht="12.75">
      <c r="A61" s="32" t="s">
        <v>50</v>
      </c>
      <c r="B61" s="42" t="s">
        <v>49</v>
      </c>
      <c r="C61" s="69">
        <f>SUM(C62:C64)</f>
        <v>80.60000000000001</v>
      </c>
    </row>
    <row r="62" spans="1:3" ht="12.75">
      <c r="A62" s="33"/>
      <c r="B62" s="42" t="s">
        <v>68</v>
      </c>
      <c r="C62" s="68">
        <v>42</v>
      </c>
    </row>
    <row r="63" spans="1:3" ht="12.75">
      <c r="A63" s="34"/>
      <c r="B63" s="41" t="s">
        <v>69</v>
      </c>
      <c r="C63" s="67">
        <v>37.2</v>
      </c>
    </row>
    <row r="64" spans="1:3" ht="12.75">
      <c r="A64" s="33"/>
      <c r="B64" s="42" t="s">
        <v>70</v>
      </c>
      <c r="C64" s="68">
        <v>1.4</v>
      </c>
    </row>
    <row r="65" spans="1:3" ht="12.75">
      <c r="A65" s="31" t="s">
        <v>61</v>
      </c>
      <c r="B65" s="40" t="s">
        <v>62</v>
      </c>
      <c r="C65" s="67">
        <v>24.9</v>
      </c>
    </row>
    <row r="66" spans="1:3" ht="12.75">
      <c r="A66" s="97" t="s">
        <v>84</v>
      </c>
      <c r="B66" s="43" t="s">
        <v>85</v>
      </c>
      <c r="C66" s="98">
        <v>26.1</v>
      </c>
    </row>
    <row r="67" spans="1:4" ht="15">
      <c r="A67" s="23" t="s">
        <v>8</v>
      </c>
      <c r="B67" s="44" t="s">
        <v>72</v>
      </c>
      <c r="C67" s="70">
        <f>C69+C70+C71+C72+C73+C74</f>
        <v>11459.2</v>
      </c>
      <c r="D67" s="11"/>
    </row>
    <row r="68" spans="1:3" ht="15">
      <c r="A68" s="24"/>
      <c r="B68" s="45" t="s">
        <v>6</v>
      </c>
      <c r="C68" s="71"/>
    </row>
    <row r="69" spans="1:3" ht="12.75">
      <c r="A69" s="27" t="s">
        <v>22</v>
      </c>
      <c r="B69" s="7" t="s">
        <v>125</v>
      </c>
      <c r="C69" s="62">
        <v>7044</v>
      </c>
    </row>
    <row r="70" spans="1:3" ht="12.75">
      <c r="A70" s="28" t="s">
        <v>23</v>
      </c>
      <c r="B70" s="8" t="s">
        <v>134</v>
      </c>
      <c r="C70" s="63">
        <v>1422.9</v>
      </c>
    </row>
    <row r="71" spans="1:3" ht="12.75">
      <c r="A71" s="28" t="s">
        <v>25</v>
      </c>
      <c r="B71" s="8" t="s">
        <v>47</v>
      </c>
      <c r="C71" s="63">
        <v>938.2</v>
      </c>
    </row>
    <row r="72" spans="1:3" ht="12.75">
      <c r="A72" s="28" t="s">
        <v>26</v>
      </c>
      <c r="B72" s="6" t="s">
        <v>71</v>
      </c>
      <c r="C72" s="50">
        <v>1407.2</v>
      </c>
    </row>
    <row r="73" spans="1:3" ht="12.75">
      <c r="A73" s="28" t="s">
        <v>27</v>
      </c>
      <c r="B73" s="6" t="s">
        <v>124</v>
      </c>
      <c r="C73" s="50">
        <v>58.6</v>
      </c>
    </row>
    <row r="74" spans="1:3" ht="12.75">
      <c r="A74" s="28" t="s">
        <v>28</v>
      </c>
      <c r="B74" s="6" t="s">
        <v>24</v>
      </c>
      <c r="C74" s="67">
        <f>SUM(C75:C79)</f>
        <v>588.3</v>
      </c>
    </row>
    <row r="75" spans="1:3" ht="12.75">
      <c r="A75" s="28"/>
      <c r="B75" s="6" t="s">
        <v>80</v>
      </c>
      <c r="C75" s="50">
        <v>178.6</v>
      </c>
    </row>
    <row r="76" spans="1:3" ht="12.75">
      <c r="A76" s="28"/>
      <c r="B76" s="6" t="s">
        <v>135</v>
      </c>
      <c r="C76" s="50">
        <v>107.8</v>
      </c>
    </row>
    <row r="77" spans="1:3" ht="12.75">
      <c r="A77" s="28"/>
      <c r="B77" s="8" t="s">
        <v>81</v>
      </c>
      <c r="C77" s="50">
        <v>13.4</v>
      </c>
    </row>
    <row r="78" spans="1:3" ht="12.75">
      <c r="A78" s="26"/>
      <c r="B78" s="6" t="s">
        <v>136</v>
      </c>
      <c r="C78" s="63">
        <v>230.1</v>
      </c>
    </row>
    <row r="79" spans="1:3" ht="12.75">
      <c r="A79" s="26"/>
      <c r="B79" s="6" t="s">
        <v>137</v>
      </c>
      <c r="C79" s="63">
        <v>58.4</v>
      </c>
    </row>
    <row r="80" spans="1:4" ht="15">
      <c r="A80" s="23">
        <v>5</v>
      </c>
      <c r="B80" s="3" t="s">
        <v>118</v>
      </c>
      <c r="C80" s="55">
        <f>C82+C87</f>
        <v>3866.7000000000003</v>
      </c>
      <c r="D80" s="11"/>
    </row>
    <row r="81" spans="1:3" ht="15">
      <c r="A81" s="24"/>
      <c r="B81" s="2" t="s">
        <v>6</v>
      </c>
      <c r="C81" s="49"/>
    </row>
    <row r="82" spans="1:3" ht="12.75">
      <c r="A82" s="27" t="s">
        <v>29</v>
      </c>
      <c r="B82" s="7" t="s">
        <v>42</v>
      </c>
      <c r="C82" s="57">
        <f>SUM(C83:C86)</f>
        <v>2339.8</v>
      </c>
    </row>
    <row r="83" spans="1:3" ht="12.75">
      <c r="A83" s="27"/>
      <c r="B83" s="46" t="s">
        <v>73</v>
      </c>
      <c r="C83" s="62">
        <v>1649.5</v>
      </c>
    </row>
    <row r="84" spans="1:3" ht="12.75">
      <c r="A84" s="27"/>
      <c r="B84" s="8" t="s">
        <v>134</v>
      </c>
      <c r="C84" s="63">
        <v>333.2</v>
      </c>
    </row>
    <row r="85" spans="1:3" ht="12.75">
      <c r="A85" s="28"/>
      <c r="B85" s="6" t="s">
        <v>129</v>
      </c>
      <c r="C85" s="50">
        <v>171.3</v>
      </c>
    </row>
    <row r="86" spans="1:3" ht="12.75">
      <c r="A86" s="28"/>
      <c r="B86" s="8" t="s">
        <v>74</v>
      </c>
      <c r="C86" s="63">
        <v>185.8</v>
      </c>
    </row>
    <row r="87" spans="1:3" ht="12.75">
      <c r="A87" s="28" t="s">
        <v>30</v>
      </c>
      <c r="B87" s="6" t="s">
        <v>173</v>
      </c>
      <c r="C87" s="67">
        <f>SUM(C88:C91)</f>
        <v>1526.9</v>
      </c>
    </row>
    <row r="88" spans="1:3" ht="12.75">
      <c r="A88" s="26"/>
      <c r="B88" s="7" t="s">
        <v>86</v>
      </c>
      <c r="C88" s="62">
        <v>637.3</v>
      </c>
    </row>
    <row r="89" spans="1:3" ht="12.75">
      <c r="A89" s="26"/>
      <c r="B89" s="8" t="s">
        <v>134</v>
      </c>
      <c r="C89" s="63">
        <v>128.7</v>
      </c>
    </row>
    <row r="90" spans="1:3" ht="12.75">
      <c r="A90" s="26"/>
      <c r="B90" s="8" t="s">
        <v>48</v>
      </c>
      <c r="C90" s="63">
        <v>303.3</v>
      </c>
    </row>
    <row r="91" spans="1:3" ht="12.75">
      <c r="A91" s="26"/>
      <c r="B91" s="8" t="s">
        <v>90</v>
      </c>
      <c r="C91" s="63">
        <v>457.6</v>
      </c>
    </row>
    <row r="92" spans="1:4" ht="15">
      <c r="A92" s="23">
        <v>6</v>
      </c>
      <c r="B92" s="3" t="s">
        <v>119</v>
      </c>
      <c r="C92" s="70">
        <f>C94+C95+C96+C97+C98+C99+C100+C101+C102+C103+C104+C105+C106</f>
        <v>5934.5</v>
      </c>
      <c r="D92" s="11"/>
    </row>
    <row r="93" spans="1:3" ht="15">
      <c r="A93" s="24"/>
      <c r="B93" s="2" t="s">
        <v>6</v>
      </c>
      <c r="C93" s="49"/>
    </row>
    <row r="94" spans="1:3" ht="12.75">
      <c r="A94" s="25" t="s">
        <v>31</v>
      </c>
      <c r="B94" s="9" t="s">
        <v>32</v>
      </c>
      <c r="C94" s="72">
        <v>4115.1</v>
      </c>
    </row>
    <row r="95" spans="1:3" ht="12.75">
      <c r="A95" s="28" t="s">
        <v>33</v>
      </c>
      <c r="B95" s="6" t="s">
        <v>134</v>
      </c>
      <c r="C95" s="50">
        <v>831.2</v>
      </c>
    </row>
    <row r="96" spans="1:3" ht="12.75">
      <c r="A96" s="26" t="s">
        <v>34</v>
      </c>
      <c r="B96" s="8" t="s">
        <v>35</v>
      </c>
      <c r="C96" s="66">
        <v>77.4</v>
      </c>
    </row>
    <row r="97" spans="1:3" ht="12.75">
      <c r="A97" s="26" t="s">
        <v>36</v>
      </c>
      <c r="B97" s="8" t="s">
        <v>130</v>
      </c>
      <c r="C97" s="66">
        <v>45.6</v>
      </c>
    </row>
    <row r="98" spans="1:3" ht="12.75">
      <c r="A98" s="26" t="s">
        <v>75</v>
      </c>
      <c r="B98" s="8" t="s">
        <v>57</v>
      </c>
      <c r="C98" s="63">
        <v>126</v>
      </c>
    </row>
    <row r="99" spans="1:3" ht="12.75">
      <c r="A99" s="26" t="s">
        <v>37</v>
      </c>
      <c r="B99" s="8" t="s">
        <v>126</v>
      </c>
      <c r="C99" s="63">
        <v>12.5</v>
      </c>
    </row>
    <row r="100" spans="1:3" ht="12.75">
      <c r="A100" s="26" t="s">
        <v>38</v>
      </c>
      <c r="B100" s="8" t="s">
        <v>39</v>
      </c>
      <c r="C100" s="63">
        <v>36</v>
      </c>
    </row>
    <row r="101" spans="1:3" ht="12.75">
      <c r="A101" s="26" t="s">
        <v>54</v>
      </c>
      <c r="B101" s="8" t="s">
        <v>76</v>
      </c>
      <c r="C101" s="63">
        <v>368.4</v>
      </c>
    </row>
    <row r="102" spans="1:3" ht="12.75">
      <c r="A102" s="26" t="s">
        <v>45</v>
      </c>
      <c r="B102" s="8" t="s">
        <v>131</v>
      </c>
      <c r="C102" s="63">
        <v>24</v>
      </c>
    </row>
    <row r="103" spans="1:3" ht="12.75">
      <c r="A103" s="26" t="s">
        <v>55</v>
      </c>
      <c r="B103" s="8" t="s">
        <v>77</v>
      </c>
      <c r="C103" s="63">
        <v>46.3</v>
      </c>
    </row>
    <row r="104" spans="1:3" ht="12.75">
      <c r="A104" s="18" t="s">
        <v>56</v>
      </c>
      <c r="B104" s="6" t="s">
        <v>58</v>
      </c>
      <c r="C104" s="50">
        <v>12</v>
      </c>
    </row>
    <row r="105" spans="1:3" ht="12.75">
      <c r="A105" s="18" t="s">
        <v>78</v>
      </c>
      <c r="B105" s="6" t="s">
        <v>60</v>
      </c>
      <c r="C105" s="50">
        <v>120</v>
      </c>
    </row>
    <row r="106" spans="1:3" ht="13.5" thickBot="1">
      <c r="A106" s="21" t="s">
        <v>79</v>
      </c>
      <c r="B106" s="8" t="s">
        <v>59</v>
      </c>
      <c r="C106" s="63">
        <v>120</v>
      </c>
    </row>
    <row r="107" spans="1:4" ht="15">
      <c r="A107" s="101"/>
      <c r="B107" s="102" t="s">
        <v>46</v>
      </c>
      <c r="C107" s="103">
        <f>C32+C45+C58+C67+C80+C92</f>
        <v>33191.8</v>
      </c>
      <c r="D107" s="11"/>
    </row>
    <row r="108" spans="1:3" ht="15">
      <c r="A108" s="19"/>
      <c r="B108" s="4" t="s">
        <v>94</v>
      </c>
      <c r="C108" s="54">
        <v>1983.8</v>
      </c>
    </row>
    <row r="109" spans="1:3" ht="15">
      <c r="A109" s="19"/>
      <c r="B109" s="4" t="s">
        <v>46</v>
      </c>
      <c r="C109" s="54">
        <f>SUM(C107:C108)</f>
        <v>35175.600000000006</v>
      </c>
    </row>
    <row r="110" spans="1:3" ht="15">
      <c r="A110" s="19"/>
      <c r="B110" s="4" t="s">
        <v>92</v>
      </c>
      <c r="C110" s="54">
        <v>535.7</v>
      </c>
    </row>
    <row r="111" spans="1:5" ht="15.75" thickBot="1">
      <c r="A111" s="104"/>
      <c r="B111" s="105" t="s">
        <v>95</v>
      </c>
      <c r="C111" s="73">
        <f>C109+C110</f>
        <v>35711.3</v>
      </c>
      <c r="D111" s="11"/>
      <c r="E111" s="100"/>
    </row>
    <row r="112" spans="1:3" ht="15.75" thickBot="1">
      <c r="A112" s="93" t="s">
        <v>102</v>
      </c>
      <c r="B112" s="81" t="s">
        <v>120</v>
      </c>
      <c r="C112" s="82"/>
    </row>
    <row r="113" spans="1:3" ht="12.75">
      <c r="A113" s="80"/>
      <c r="B113" s="7" t="s">
        <v>83</v>
      </c>
      <c r="C113" s="50">
        <f>C24</f>
        <v>1675.8</v>
      </c>
    </row>
    <row r="114" spans="1:3" ht="12.75">
      <c r="A114" s="18"/>
      <c r="B114" s="6" t="s">
        <v>97</v>
      </c>
      <c r="C114" s="50">
        <f>C25</f>
        <v>595.7</v>
      </c>
    </row>
    <row r="115" spans="1:3" ht="12.75">
      <c r="A115" s="18"/>
      <c r="B115" s="6" t="s">
        <v>98</v>
      </c>
      <c r="C115" s="50">
        <f>C26</f>
        <v>384.6</v>
      </c>
    </row>
    <row r="116" spans="1:3" ht="13.5" thickBot="1">
      <c r="A116" s="21"/>
      <c r="B116" s="8" t="s">
        <v>99</v>
      </c>
      <c r="C116" s="63">
        <f>C27</f>
        <v>4911.1</v>
      </c>
    </row>
    <row r="117" spans="1:3" ht="13.5" thickBot="1">
      <c r="A117" s="152"/>
      <c r="B117" s="153" t="s">
        <v>104</v>
      </c>
      <c r="C117" s="155">
        <f>SUM(C113:C116)</f>
        <v>7567.200000000001</v>
      </c>
    </row>
    <row r="118" spans="1:3" ht="13.5" thickBot="1">
      <c r="A118" s="152"/>
      <c r="B118" s="164" t="s">
        <v>105</v>
      </c>
      <c r="C118" s="151">
        <f>C111+C117</f>
        <v>43278.5</v>
      </c>
    </row>
    <row r="119" spans="1:3" ht="12.75">
      <c r="A119" s="94"/>
      <c r="B119" s="95"/>
      <c r="C119" s="96"/>
    </row>
    <row r="120" spans="1:3" ht="12.75">
      <c r="A120" s="94"/>
      <c r="B120" s="95"/>
      <c r="C120" s="96"/>
    </row>
    <row r="121" spans="1:4" ht="15">
      <c r="A121" s="12"/>
      <c r="B121" s="74" t="s">
        <v>52</v>
      </c>
      <c r="C121" s="74"/>
      <c r="D121" s="74"/>
    </row>
    <row r="122" spans="2:4" ht="12.75">
      <c r="B122" s="1"/>
      <c r="C122" s="1"/>
      <c r="D122" s="1"/>
    </row>
    <row r="123" spans="2:4" ht="12.75">
      <c r="B123" s="1" t="s">
        <v>51</v>
      </c>
      <c r="C123" s="1"/>
      <c r="D123" s="1"/>
    </row>
    <row r="124" spans="2:4" ht="12.75">
      <c r="B124" s="1"/>
      <c r="C124" s="1"/>
      <c r="D124" s="1"/>
    </row>
    <row r="125" spans="2:4" ht="12.75">
      <c r="B125" s="1" t="s">
        <v>53</v>
      </c>
      <c r="C125" s="1"/>
      <c r="D125" s="1"/>
    </row>
  </sheetData>
  <sheetProtection/>
  <mergeCells count="2">
    <mergeCell ref="A1:C1"/>
    <mergeCell ref="A2:C2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7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5.00390625" style="10" customWidth="1"/>
    <col min="2" max="2" width="74.125" style="0" customWidth="1"/>
    <col min="3" max="3" width="11.125" style="10" customWidth="1"/>
    <col min="4" max="4" width="5.625" style="10" bestFit="1" customWidth="1"/>
  </cols>
  <sheetData>
    <row r="1" spans="1:3" ht="15.75">
      <c r="A1" s="170" t="s">
        <v>106</v>
      </c>
      <c r="B1" s="170"/>
      <c r="C1" s="170"/>
    </row>
    <row r="2" spans="1:3" ht="16.5" thickBot="1">
      <c r="A2" s="170" t="s">
        <v>162</v>
      </c>
      <c r="B2" s="170"/>
      <c r="C2" s="170"/>
    </row>
    <row r="3" spans="1:3" ht="15">
      <c r="A3" s="16" t="s">
        <v>10</v>
      </c>
      <c r="B3" s="17" t="s">
        <v>0</v>
      </c>
      <c r="C3" s="47" t="s">
        <v>109</v>
      </c>
    </row>
    <row r="4" spans="1:3" ht="15.75" thickBot="1">
      <c r="A4" s="35" t="s">
        <v>12</v>
      </c>
      <c r="B4" s="36"/>
      <c r="C4" s="48" t="s">
        <v>108</v>
      </c>
    </row>
    <row r="5" spans="1:3" ht="15">
      <c r="A5" s="86"/>
      <c r="B5" s="88" t="s">
        <v>11</v>
      </c>
      <c r="C5" s="49"/>
    </row>
    <row r="6" spans="1:3" ht="12.75">
      <c r="A6" s="28" t="s">
        <v>1</v>
      </c>
      <c r="B6" s="6" t="s">
        <v>132</v>
      </c>
      <c r="C6" s="50"/>
    </row>
    <row r="7" spans="1:3" ht="12.75">
      <c r="A7" s="28" t="s">
        <v>2</v>
      </c>
      <c r="B7" s="6" t="s">
        <v>167</v>
      </c>
      <c r="C7" s="50"/>
    </row>
    <row r="8" spans="1:3" ht="12.75">
      <c r="A8" s="28" t="s">
        <v>16</v>
      </c>
      <c r="B8" s="6" t="s">
        <v>168</v>
      </c>
      <c r="C8" s="50"/>
    </row>
    <row r="9" spans="1:3" ht="12.75">
      <c r="A9" s="28" t="s">
        <v>17</v>
      </c>
      <c r="B9" s="6" t="s">
        <v>170</v>
      </c>
      <c r="C9" s="50"/>
    </row>
    <row r="10" spans="1:3" ht="12.75">
      <c r="A10" s="28">
        <v>3</v>
      </c>
      <c r="B10" s="6" t="s">
        <v>82</v>
      </c>
      <c r="C10" s="50"/>
    </row>
    <row r="11" spans="1:3" ht="12.75">
      <c r="A11" s="28" t="s">
        <v>21</v>
      </c>
      <c r="B11" s="6" t="s">
        <v>144</v>
      </c>
      <c r="C11" s="50"/>
    </row>
    <row r="12" spans="1:3" ht="12.75">
      <c r="A12" s="28" t="s">
        <v>50</v>
      </c>
      <c r="B12" s="6" t="s">
        <v>145</v>
      </c>
      <c r="C12" s="50"/>
    </row>
    <row r="13" spans="1:3" ht="12.75">
      <c r="A13" s="99" t="s">
        <v>8</v>
      </c>
      <c r="B13" s="6" t="s">
        <v>146</v>
      </c>
      <c r="C13" s="50"/>
    </row>
    <row r="14" spans="1:3" ht="12.75">
      <c r="A14" s="28" t="s">
        <v>9</v>
      </c>
      <c r="B14" s="37" t="s">
        <v>169</v>
      </c>
      <c r="C14" s="50"/>
    </row>
    <row r="15" spans="1:3" ht="15" thickBot="1">
      <c r="A15" s="87"/>
      <c r="B15" s="5"/>
      <c r="C15" s="75"/>
    </row>
    <row r="16" spans="1:3" ht="15.75" thickBot="1">
      <c r="A16" s="85"/>
      <c r="B16" s="89" t="s">
        <v>127</v>
      </c>
      <c r="C16" s="79"/>
    </row>
    <row r="17" spans="1:3" ht="15">
      <c r="A17" s="76"/>
      <c r="B17" s="2" t="s">
        <v>65</v>
      </c>
      <c r="C17" s="49"/>
    </row>
    <row r="18" spans="1:3" ht="12.75">
      <c r="A18" s="21" t="s">
        <v>1</v>
      </c>
      <c r="B18" s="6" t="s">
        <v>89</v>
      </c>
      <c r="C18" s="51">
        <f>C19+C20</f>
        <v>19038.199999999997</v>
      </c>
    </row>
    <row r="19" spans="1:3" ht="12.75">
      <c r="A19" s="22"/>
      <c r="B19" s="6" t="s">
        <v>88</v>
      </c>
      <c r="C19" s="50">
        <v>18005.6</v>
      </c>
    </row>
    <row r="20" spans="1:3" ht="12.75">
      <c r="A20" s="22"/>
      <c r="B20" s="6" t="s">
        <v>93</v>
      </c>
      <c r="C20" s="50">
        <v>1032.6</v>
      </c>
    </row>
    <row r="21" spans="1:3" ht="12.75">
      <c r="A21" s="18" t="s">
        <v>2</v>
      </c>
      <c r="B21" s="6" t="s">
        <v>40</v>
      </c>
      <c r="C21" s="50">
        <v>120</v>
      </c>
    </row>
    <row r="22" spans="1:3" ht="12.75">
      <c r="A22" s="18"/>
      <c r="B22" s="13" t="s">
        <v>122</v>
      </c>
      <c r="C22" s="52">
        <f>C18+C21</f>
        <v>19158.199999999997</v>
      </c>
    </row>
    <row r="23" spans="1:3" ht="15">
      <c r="A23" s="18"/>
      <c r="B23" s="14" t="s">
        <v>96</v>
      </c>
      <c r="C23" s="53"/>
    </row>
    <row r="24" spans="1:3" ht="12.75">
      <c r="A24" s="18"/>
      <c r="B24" s="6" t="s">
        <v>83</v>
      </c>
      <c r="C24" s="50">
        <v>959.4</v>
      </c>
    </row>
    <row r="25" spans="1:3" ht="12.75">
      <c r="A25" s="18"/>
      <c r="B25" s="6" t="s">
        <v>97</v>
      </c>
      <c r="C25" s="50">
        <v>321.1</v>
      </c>
    </row>
    <row r="26" spans="1:3" ht="12.75">
      <c r="A26" s="18"/>
      <c r="B26" s="6" t="s">
        <v>98</v>
      </c>
      <c r="C26" s="50">
        <v>207.3</v>
      </c>
    </row>
    <row r="27" spans="1:3" ht="12.75">
      <c r="A27" s="18"/>
      <c r="B27" s="6" t="s">
        <v>164</v>
      </c>
      <c r="C27" s="50">
        <v>385.3</v>
      </c>
    </row>
    <row r="28" spans="1:3" ht="13.5" thickBot="1">
      <c r="A28" s="21"/>
      <c r="B28" s="8" t="s">
        <v>165</v>
      </c>
      <c r="C28" s="63">
        <v>2356.1</v>
      </c>
    </row>
    <row r="29" spans="1:3" ht="13.5" thickBot="1">
      <c r="A29" s="152"/>
      <c r="B29" s="153" t="s">
        <v>122</v>
      </c>
      <c r="C29" s="155">
        <f>SUM(C24:C28)</f>
        <v>4229.2</v>
      </c>
    </row>
    <row r="30" spans="1:3" ht="15.75" thickBot="1">
      <c r="A30" s="76"/>
      <c r="B30" s="165" t="s">
        <v>107</v>
      </c>
      <c r="C30" s="166">
        <f>C22+C29</f>
        <v>23387.399999999998</v>
      </c>
    </row>
    <row r="31" spans="1:3" ht="15.75" thickBot="1">
      <c r="A31" s="77"/>
      <c r="B31" s="89" t="s">
        <v>128</v>
      </c>
      <c r="C31" s="79"/>
    </row>
    <row r="32" spans="1:3" ht="15.75" thickBot="1">
      <c r="A32" s="92" t="s">
        <v>101</v>
      </c>
      <c r="B32" s="78" t="s">
        <v>103</v>
      </c>
      <c r="C32" s="79"/>
    </row>
    <row r="33" spans="1:4" ht="15">
      <c r="A33" s="90" t="s">
        <v>1</v>
      </c>
      <c r="B33" s="84" t="s">
        <v>116</v>
      </c>
      <c r="C33" s="91">
        <f>C35+C38+C39</f>
        <v>2727.1</v>
      </c>
      <c r="D33" s="11"/>
    </row>
    <row r="34" spans="1:3" ht="15">
      <c r="A34" s="24"/>
      <c r="B34" s="2" t="s">
        <v>6</v>
      </c>
      <c r="C34" s="56"/>
    </row>
    <row r="35" spans="1:3" ht="12.75">
      <c r="A35" s="25" t="s">
        <v>3</v>
      </c>
      <c r="B35" s="7" t="s">
        <v>14</v>
      </c>
      <c r="C35" s="57">
        <f>SUM(C36:C37)</f>
        <v>1867.4</v>
      </c>
    </row>
    <row r="36" spans="1:3" ht="12.75">
      <c r="A36" s="18"/>
      <c r="B36" s="8" t="s">
        <v>112</v>
      </c>
      <c r="C36" s="58">
        <v>1751.4</v>
      </c>
    </row>
    <row r="37" spans="1:3" ht="12.75">
      <c r="A37" s="18"/>
      <c r="B37" s="8" t="s">
        <v>113</v>
      </c>
      <c r="C37" s="58">
        <v>116</v>
      </c>
    </row>
    <row r="38" spans="1:3" ht="12.75">
      <c r="A38" s="21" t="s">
        <v>4</v>
      </c>
      <c r="B38" s="8" t="s">
        <v>134</v>
      </c>
      <c r="C38" s="59">
        <v>377.2</v>
      </c>
    </row>
    <row r="39" spans="1:3" ht="12.75">
      <c r="A39" s="26" t="s">
        <v>5</v>
      </c>
      <c r="B39" s="8" t="s">
        <v>15</v>
      </c>
      <c r="C39" s="60">
        <f>C41+C44+C45</f>
        <v>482.5</v>
      </c>
    </row>
    <row r="40" spans="1:3" ht="12.75">
      <c r="A40" s="27"/>
      <c r="B40" s="7" t="s">
        <v>13</v>
      </c>
      <c r="C40" s="58"/>
    </row>
    <row r="41" spans="1:3" ht="12.75">
      <c r="A41" s="25"/>
      <c r="B41" s="9" t="s">
        <v>63</v>
      </c>
      <c r="C41" s="58">
        <f>SUM(C42:C43)</f>
        <v>86.69999999999999</v>
      </c>
    </row>
    <row r="42" spans="1:3" ht="12.75">
      <c r="A42" s="26"/>
      <c r="B42" s="8" t="s">
        <v>114</v>
      </c>
      <c r="C42" s="61">
        <v>81.6</v>
      </c>
    </row>
    <row r="43" spans="1:3" ht="12.75">
      <c r="A43" s="26"/>
      <c r="B43" s="8" t="s">
        <v>115</v>
      </c>
      <c r="C43" s="61">
        <v>5.1</v>
      </c>
    </row>
    <row r="44" spans="1:3" ht="12.75">
      <c r="A44" s="26"/>
      <c r="B44" s="8" t="s">
        <v>139</v>
      </c>
      <c r="C44" s="61">
        <v>293.2</v>
      </c>
    </row>
    <row r="45" spans="1:3" ht="12.75">
      <c r="A45" s="26"/>
      <c r="B45" s="8" t="s">
        <v>64</v>
      </c>
      <c r="C45" s="50">
        <v>102.6</v>
      </c>
    </row>
    <row r="46" spans="1:4" ht="15">
      <c r="A46" s="23" t="s">
        <v>2</v>
      </c>
      <c r="B46" s="3" t="s">
        <v>121</v>
      </c>
      <c r="C46" s="55">
        <f>C48+C49+C50+C52+C53+C54+C55</f>
        <v>2832.2000000000003</v>
      </c>
      <c r="D46" s="11"/>
    </row>
    <row r="47" spans="1:3" ht="15">
      <c r="A47" s="24"/>
      <c r="B47" s="2" t="s">
        <v>6</v>
      </c>
      <c r="C47" s="49"/>
    </row>
    <row r="48" spans="1:3" ht="12.75">
      <c r="A48" s="28" t="s">
        <v>16</v>
      </c>
      <c r="B48" s="6" t="s">
        <v>110</v>
      </c>
      <c r="C48" s="50">
        <v>951.8</v>
      </c>
    </row>
    <row r="49" spans="1:3" ht="12.75">
      <c r="A49" s="26" t="s">
        <v>17</v>
      </c>
      <c r="B49" s="8" t="s">
        <v>111</v>
      </c>
      <c r="C49" s="63">
        <v>391.1</v>
      </c>
    </row>
    <row r="50" spans="1:3" ht="12.75">
      <c r="A50" s="28" t="s">
        <v>19</v>
      </c>
      <c r="B50" s="15" t="s">
        <v>91</v>
      </c>
      <c r="C50" s="63">
        <v>1061</v>
      </c>
    </row>
    <row r="51" spans="1:3" ht="12.75">
      <c r="A51" s="28"/>
      <c r="B51" s="8" t="s">
        <v>138</v>
      </c>
      <c r="C51" s="63"/>
    </row>
    <row r="52" spans="1:3" ht="12.75">
      <c r="A52" s="28" t="s">
        <v>66</v>
      </c>
      <c r="B52" s="6" t="s">
        <v>43</v>
      </c>
      <c r="C52" s="50">
        <v>27.5</v>
      </c>
    </row>
    <row r="53" spans="1:3" ht="12.75">
      <c r="A53" s="28" t="s">
        <v>67</v>
      </c>
      <c r="B53" s="8" t="s">
        <v>18</v>
      </c>
      <c r="C53" s="51">
        <v>101.5</v>
      </c>
    </row>
    <row r="54" spans="1:3" ht="12.75">
      <c r="A54" s="26" t="s">
        <v>20</v>
      </c>
      <c r="B54" s="8" t="s">
        <v>100</v>
      </c>
      <c r="C54" s="63">
        <v>79.4</v>
      </c>
    </row>
    <row r="55" spans="1:3" ht="12.75">
      <c r="A55" s="26" t="s">
        <v>41</v>
      </c>
      <c r="B55" s="6" t="s">
        <v>44</v>
      </c>
      <c r="C55" s="63">
        <f>SUM(C56:C58)</f>
        <v>219.89999999999998</v>
      </c>
    </row>
    <row r="56" spans="1:3" ht="12.75">
      <c r="A56" s="28"/>
      <c r="B56" s="6" t="s">
        <v>140</v>
      </c>
      <c r="C56" s="50">
        <v>73.3</v>
      </c>
    </row>
    <row r="57" spans="1:3" ht="12.75">
      <c r="A57" s="26"/>
      <c r="B57" s="6" t="s">
        <v>141</v>
      </c>
      <c r="C57" s="63">
        <v>73.3</v>
      </c>
    </row>
    <row r="58" spans="1:3" ht="12.75">
      <c r="A58" s="26"/>
      <c r="B58" s="6" t="s">
        <v>123</v>
      </c>
      <c r="C58" s="63">
        <v>73.3</v>
      </c>
    </row>
    <row r="59" spans="1:4" ht="15">
      <c r="A59" s="29" t="s">
        <v>7</v>
      </c>
      <c r="B59" s="38" t="s">
        <v>117</v>
      </c>
      <c r="C59" s="64">
        <f>C61+C62+C66+C67</f>
        <v>683.4000000000001</v>
      </c>
      <c r="D59" s="11"/>
    </row>
    <row r="60" spans="1:3" ht="15">
      <c r="A60" s="30"/>
      <c r="B60" s="39" t="s">
        <v>6</v>
      </c>
      <c r="C60" s="65"/>
    </row>
    <row r="61" spans="1:3" ht="12.75">
      <c r="A61" s="31" t="s">
        <v>21</v>
      </c>
      <c r="B61" s="40" t="s">
        <v>87</v>
      </c>
      <c r="C61" s="66">
        <v>603.4</v>
      </c>
    </row>
    <row r="62" spans="1:3" ht="12.75">
      <c r="A62" s="32" t="s">
        <v>50</v>
      </c>
      <c r="B62" s="42" t="s">
        <v>49</v>
      </c>
      <c r="C62" s="69">
        <f>SUM(C63:C65)</f>
        <v>53.7</v>
      </c>
    </row>
    <row r="63" spans="1:3" ht="12.75">
      <c r="A63" s="33"/>
      <c r="B63" s="42" t="s">
        <v>68</v>
      </c>
      <c r="C63" s="68">
        <v>27.9</v>
      </c>
    </row>
    <row r="64" spans="1:3" ht="12.75">
      <c r="A64" s="34"/>
      <c r="B64" s="41" t="s">
        <v>69</v>
      </c>
      <c r="C64" s="67">
        <v>24.8</v>
      </c>
    </row>
    <row r="65" spans="1:3" ht="12.75">
      <c r="A65" s="33"/>
      <c r="B65" s="42" t="s">
        <v>70</v>
      </c>
      <c r="C65" s="68">
        <v>1</v>
      </c>
    </row>
    <row r="66" spans="1:3" ht="12.75">
      <c r="A66" s="31" t="s">
        <v>61</v>
      </c>
      <c r="B66" s="40" t="s">
        <v>62</v>
      </c>
      <c r="C66" s="67">
        <v>13.2</v>
      </c>
    </row>
    <row r="67" spans="1:3" ht="12.75">
      <c r="A67" s="97" t="s">
        <v>84</v>
      </c>
      <c r="B67" s="43" t="s">
        <v>85</v>
      </c>
      <c r="C67" s="98">
        <v>13.1</v>
      </c>
    </row>
    <row r="68" spans="1:4" ht="15">
      <c r="A68" s="23" t="s">
        <v>8</v>
      </c>
      <c r="B68" s="44" t="s">
        <v>72</v>
      </c>
      <c r="C68" s="70">
        <f>C70+C71+C72+C73+C74+C75+C76</f>
        <v>6257.4000000000015</v>
      </c>
      <c r="D68" s="11"/>
    </row>
    <row r="69" spans="1:3" ht="15">
      <c r="A69" s="24"/>
      <c r="B69" s="45" t="s">
        <v>6</v>
      </c>
      <c r="C69" s="71"/>
    </row>
    <row r="70" spans="1:3" ht="12.75">
      <c r="A70" s="27" t="s">
        <v>22</v>
      </c>
      <c r="B70" s="7" t="s">
        <v>125</v>
      </c>
      <c r="C70" s="62">
        <v>3738.3</v>
      </c>
    </row>
    <row r="71" spans="1:3" ht="12.75">
      <c r="A71" s="28" t="s">
        <v>23</v>
      </c>
      <c r="B71" s="8" t="s">
        <v>134</v>
      </c>
      <c r="C71" s="63">
        <v>755.1</v>
      </c>
    </row>
    <row r="72" spans="1:3" ht="12.75">
      <c r="A72" s="28" t="s">
        <v>25</v>
      </c>
      <c r="B72" s="8" t="s">
        <v>172</v>
      </c>
      <c r="C72" s="63">
        <v>146.6</v>
      </c>
    </row>
    <row r="73" spans="1:3" ht="12.75">
      <c r="A73" s="28" t="s">
        <v>26</v>
      </c>
      <c r="B73" s="8" t="s">
        <v>47</v>
      </c>
      <c r="C73" s="63">
        <v>469.1</v>
      </c>
    </row>
    <row r="74" spans="1:3" ht="12.75">
      <c r="A74" s="28" t="s">
        <v>27</v>
      </c>
      <c r="B74" s="6" t="s">
        <v>71</v>
      </c>
      <c r="C74" s="50">
        <v>762.2</v>
      </c>
    </row>
    <row r="75" spans="1:3" ht="12.75">
      <c r="A75" s="28" t="s">
        <v>28</v>
      </c>
      <c r="B75" s="6" t="s">
        <v>124</v>
      </c>
      <c r="C75" s="50">
        <v>102.6</v>
      </c>
    </row>
    <row r="76" spans="1:3" ht="12.75">
      <c r="A76" s="28" t="s">
        <v>171</v>
      </c>
      <c r="B76" s="6" t="s">
        <v>24</v>
      </c>
      <c r="C76" s="67">
        <f>SUM(C77:C81)</f>
        <v>283.5</v>
      </c>
    </row>
    <row r="77" spans="1:3" ht="12.75">
      <c r="A77" s="28"/>
      <c r="B77" s="6" t="s">
        <v>80</v>
      </c>
      <c r="C77" s="50">
        <v>101.5</v>
      </c>
    </row>
    <row r="78" spans="1:3" ht="12.75">
      <c r="A78" s="28"/>
      <c r="B78" s="6" t="s">
        <v>135</v>
      </c>
      <c r="C78" s="50">
        <v>55.5</v>
      </c>
    </row>
    <row r="79" spans="1:3" ht="12.75">
      <c r="A79" s="28"/>
      <c r="B79" s="8" t="s">
        <v>81</v>
      </c>
      <c r="C79" s="50">
        <v>10.4</v>
      </c>
    </row>
    <row r="80" spans="1:3" ht="12.75">
      <c r="A80" s="26"/>
      <c r="B80" s="6" t="s">
        <v>136</v>
      </c>
      <c r="C80" s="63">
        <v>115</v>
      </c>
    </row>
    <row r="81" spans="1:3" ht="12.75">
      <c r="A81" s="26"/>
      <c r="B81" s="6" t="s">
        <v>137</v>
      </c>
      <c r="C81" s="63">
        <v>1.1</v>
      </c>
    </row>
    <row r="82" spans="1:4" ht="15">
      <c r="A82" s="23">
        <v>5</v>
      </c>
      <c r="B82" s="3" t="s">
        <v>118</v>
      </c>
      <c r="C82" s="55">
        <f>C84+C89</f>
        <v>2223.5</v>
      </c>
      <c r="D82" s="11"/>
    </row>
    <row r="83" spans="1:3" ht="15">
      <c r="A83" s="24"/>
      <c r="B83" s="2" t="s">
        <v>6</v>
      </c>
      <c r="C83" s="49"/>
    </row>
    <row r="84" spans="1:3" ht="12.75">
      <c r="A84" s="27" t="s">
        <v>29</v>
      </c>
      <c r="B84" s="7" t="s">
        <v>42</v>
      </c>
      <c r="C84" s="57">
        <f>SUM(C85:C88)</f>
        <v>1434</v>
      </c>
    </row>
    <row r="85" spans="1:3" ht="12.75">
      <c r="A85" s="27"/>
      <c r="B85" s="46" t="s">
        <v>73</v>
      </c>
      <c r="C85" s="62">
        <v>1043.6</v>
      </c>
    </row>
    <row r="86" spans="1:3" ht="12.75">
      <c r="A86" s="27"/>
      <c r="B86" s="8" t="s">
        <v>134</v>
      </c>
      <c r="C86" s="63">
        <v>210.8</v>
      </c>
    </row>
    <row r="87" spans="1:3" ht="12.75">
      <c r="A87" s="28"/>
      <c r="B87" s="6" t="s">
        <v>129</v>
      </c>
      <c r="C87" s="50">
        <v>86.7</v>
      </c>
    </row>
    <row r="88" spans="1:3" ht="12.75">
      <c r="A88" s="28"/>
      <c r="B88" s="8" t="s">
        <v>74</v>
      </c>
      <c r="C88" s="63">
        <v>92.9</v>
      </c>
    </row>
    <row r="89" spans="1:3" ht="12.75">
      <c r="A89" s="28" t="s">
        <v>30</v>
      </c>
      <c r="B89" s="6" t="s">
        <v>173</v>
      </c>
      <c r="C89" s="67">
        <f>SUM(C90:C94)</f>
        <v>789.5</v>
      </c>
    </row>
    <row r="90" spans="1:3" ht="12.75">
      <c r="A90" s="26"/>
      <c r="B90" s="7" t="s">
        <v>86</v>
      </c>
      <c r="C90" s="62">
        <v>300.2</v>
      </c>
    </row>
    <row r="91" spans="1:3" ht="12.75">
      <c r="A91" s="26"/>
      <c r="B91" s="8" t="s">
        <v>134</v>
      </c>
      <c r="C91" s="63">
        <v>60.6</v>
      </c>
    </row>
    <row r="92" spans="1:3" ht="12.75">
      <c r="A92" s="26"/>
      <c r="B92" s="8" t="s">
        <v>174</v>
      </c>
      <c r="C92" s="63">
        <v>30.6</v>
      </c>
    </row>
    <row r="93" spans="1:3" ht="12.75">
      <c r="A93" s="26"/>
      <c r="B93" s="8" t="s">
        <v>48</v>
      </c>
      <c r="C93" s="63">
        <v>151.6</v>
      </c>
    </row>
    <row r="94" spans="1:3" ht="12.75">
      <c r="A94" s="26"/>
      <c r="B94" s="8" t="s">
        <v>90</v>
      </c>
      <c r="C94" s="63">
        <v>246.5</v>
      </c>
    </row>
    <row r="95" spans="1:4" ht="15">
      <c r="A95" s="23">
        <v>6</v>
      </c>
      <c r="B95" s="3" t="s">
        <v>119</v>
      </c>
      <c r="C95" s="70">
        <f>C97+C98+C99+C100+C101+C102+C103+C104+C105+C106+C107+C108+C109</f>
        <v>3082.8</v>
      </c>
      <c r="D95" s="11"/>
    </row>
    <row r="96" spans="1:3" ht="15">
      <c r="A96" s="24"/>
      <c r="B96" s="2" t="s">
        <v>6</v>
      </c>
      <c r="C96" s="49"/>
    </row>
    <row r="97" spans="1:3" ht="12.75">
      <c r="A97" s="25" t="s">
        <v>31</v>
      </c>
      <c r="B97" s="9" t="s">
        <v>32</v>
      </c>
      <c r="C97" s="72">
        <v>2142.3</v>
      </c>
    </row>
    <row r="98" spans="1:3" ht="12.75">
      <c r="A98" s="28" t="s">
        <v>33</v>
      </c>
      <c r="B98" s="6" t="s">
        <v>134</v>
      </c>
      <c r="C98" s="50">
        <v>432.8</v>
      </c>
    </row>
    <row r="99" spans="1:3" ht="12.75">
      <c r="A99" s="26" t="s">
        <v>34</v>
      </c>
      <c r="B99" s="8" t="s">
        <v>35</v>
      </c>
      <c r="C99" s="66">
        <v>42.4</v>
      </c>
    </row>
    <row r="100" spans="1:3" ht="12.75">
      <c r="A100" s="26" t="s">
        <v>36</v>
      </c>
      <c r="B100" s="8" t="s">
        <v>130</v>
      </c>
      <c r="C100" s="66">
        <v>25.8</v>
      </c>
    </row>
    <row r="101" spans="1:3" ht="12.75">
      <c r="A101" s="26" t="s">
        <v>75</v>
      </c>
      <c r="B101" s="8" t="s">
        <v>57</v>
      </c>
      <c r="C101" s="63">
        <v>72</v>
      </c>
    </row>
    <row r="102" spans="1:3" ht="12.75">
      <c r="A102" s="26" t="s">
        <v>37</v>
      </c>
      <c r="B102" s="8" t="s">
        <v>126</v>
      </c>
      <c r="C102" s="63">
        <v>4.2</v>
      </c>
    </row>
    <row r="103" spans="1:3" ht="12.75">
      <c r="A103" s="26" t="s">
        <v>38</v>
      </c>
      <c r="B103" s="8" t="s">
        <v>39</v>
      </c>
      <c r="C103" s="63">
        <v>18</v>
      </c>
    </row>
    <row r="104" spans="1:3" ht="12.75">
      <c r="A104" s="26" t="s">
        <v>54</v>
      </c>
      <c r="B104" s="8" t="s">
        <v>76</v>
      </c>
      <c r="C104" s="63">
        <v>184.2</v>
      </c>
    </row>
    <row r="105" spans="1:3" ht="12.75">
      <c r="A105" s="26" t="s">
        <v>45</v>
      </c>
      <c r="B105" s="8" t="s">
        <v>131</v>
      </c>
      <c r="C105" s="63">
        <v>12</v>
      </c>
    </row>
    <row r="106" spans="1:3" ht="12.75">
      <c r="A106" s="26" t="s">
        <v>55</v>
      </c>
      <c r="B106" s="8" t="s">
        <v>77</v>
      </c>
      <c r="C106" s="63">
        <v>23.1</v>
      </c>
    </row>
    <row r="107" spans="1:3" ht="12.75">
      <c r="A107" s="18" t="s">
        <v>56</v>
      </c>
      <c r="B107" s="6" t="s">
        <v>58</v>
      </c>
      <c r="C107" s="50">
        <v>6</v>
      </c>
    </row>
    <row r="108" spans="1:3" ht="12.75">
      <c r="A108" s="18" t="s">
        <v>78</v>
      </c>
      <c r="B108" s="6" t="s">
        <v>60</v>
      </c>
      <c r="C108" s="50">
        <v>60</v>
      </c>
    </row>
    <row r="109" spans="1:3" ht="13.5" thickBot="1">
      <c r="A109" s="21" t="s">
        <v>79</v>
      </c>
      <c r="B109" s="8" t="s">
        <v>59</v>
      </c>
      <c r="C109" s="63">
        <v>60</v>
      </c>
    </row>
    <row r="110" spans="1:4" ht="15">
      <c r="A110" s="101"/>
      <c r="B110" s="102" t="s">
        <v>46</v>
      </c>
      <c r="C110" s="103">
        <f>C33+C46+C59+C68+C82+C95</f>
        <v>17806.4</v>
      </c>
      <c r="D110" s="11"/>
    </row>
    <row r="111" spans="1:3" ht="15">
      <c r="A111" s="19"/>
      <c r="B111" s="4" t="s">
        <v>94</v>
      </c>
      <c r="C111" s="54">
        <v>1064.4</v>
      </c>
    </row>
    <row r="112" spans="1:3" ht="15">
      <c r="A112" s="19"/>
      <c r="B112" s="4" t="s">
        <v>46</v>
      </c>
      <c r="C112" s="54">
        <f>SUM(C110:C111)</f>
        <v>18870.800000000003</v>
      </c>
    </row>
    <row r="113" spans="1:3" ht="15">
      <c r="A113" s="19"/>
      <c r="B113" s="4" t="s">
        <v>92</v>
      </c>
      <c r="C113" s="54">
        <v>287.4</v>
      </c>
    </row>
    <row r="114" spans="1:5" ht="15.75" thickBot="1">
      <c r="A114" s="104"/>
      <c r="B114" s="105" t="s">
        <v>95</v>
      </c>
      <c r="C114" s="73">
        <f>C112+C113</f>
        <v>19158.200000000004</v>
      </c>
      <c r="D114" s="11"/>
      <c r="E114" s="100"/>
    </row>
    <row r="115" spans="1:3" ht="15.75" thickBot="1">
      <c r="A115" s="93" t="s">
        <v>102</v>
      </c>
      <c r="B115" s="81" t="s">
        <v>120</v>
      </c>
      <c r="C115" s="82"/>
    </row>
    <row r="116" spans="1:3" ht="12.75">
      <c r="A116" s="80"/>
      <c r="B116" s="7" t="s">
        <v>83</v>
      </c>
      <c r="C116" s="50">
        <f>C24</f>
        <v>959.4</v>
      </c>
    </row>
    <row r="117" spans="1:3" ht="12.75">
      <c r="A117" s="18"/>
      <c r="B117" s="6" t="s">
        <v>97</v>
      </c>
      <c r="C117" s="50">
        <f>C25</f>
        <v>321.1</v>
      </c>
    </row>
    <row r="118" spans="1:3" ht="12.75">
      <c r="A118" s="18"/>
      <c r="B118" s="6" t="s">
        <v>98</v>
      </c>
      <c r="C118" s="50">
        <f>C26</f>
        <v>207.3</v>
      </c>
    </row>
    <row r="119" spans="1:3" ht="12.75">
      <c r="A119" s="18"/>
      <c r="B119" s="6" t="s">
        <v>166</v>
      </c>
      <c r="C119" s="50">
        <f>C27</f>
        <v>385.3</v>
      </c>
    </row>
    <row r="120" spans="1:3" ht="13.5" thickBot="1">
      <c r="A120" s="21"/>
      <c r="B120" s="8" t="s">
        <v>165</v>
      </c>
      <c r="C120" s="50">
        <f>C28</f>
        <v>2356.1</v>
      </c>
    </row>
    <row r="121" spans="1:3" ht="13.5" thickBot="1">
      <c r="A121" s="152"/>
      <c r="B121" s="153" t="s">
        <v>104</v>
      </c>
      <c r="C121" s="155">
        <f>SUM(C116:C120)</f>
        <v>4229.2</v>
      </c>
    </row>
    <row r="122" spans="1:3" ht="13.5" thickBot="1">
      <c r="A122" s="160"/>
      <c r="B122" s="161" t="s">
        <v>105</v>
      </c>
      <c r="C122" s="163">
        <f>C114+C121</f>
        <v>23387.400000000005</v>
      </c>
    </row>
    <row r="123" spans="1:4" ht="15">
      <c r="A123" s="12"/>
      <c r="B123" s="74" t="s">
        <v>52</v>
      </c>
      <c r="C123" s="74"/>
      <c r="D123" s="74"/>
    </row>
    <row r="124" spans="2:4" ht="12.75">
      <c r="B124" s="1"/>
      <c r="C124" s="1"/>
      <c r="D124" s="1"/>
    </row>
    <row r="125" spans="2:4" ht="12.75">
      <c r="B125" s="1" t="s">
        <v>51</v>
      </c>
      <c r="C125" s="1"/>
      <c r="D125" s="1"/>
    </row>
    <row r="126" spans="2:4" ht="12.75">
      <c r="B126" s="1"/>
      <c r="C126" s="1"/>
      <c r="D126" s="1"/>
    </row>
    <row r="127" spans="2:4" ht="12.75">
      <c r="B127" s="1" t="s">
        <v>53</v>
      </c>
      <c r="C127" s="1"/>
      <c r="D127" s="1"/>
    </row>
  </sheetData>
  <sheetProtection/>
  <mergeCells count="2">
    <mergeCell ref="A1:C1"/>
    <mergeCell ref="A2:C2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2013-09-19T04:33:25Z</cp:lastPrinted>
  <dcterms:created xsi:type="dcterms:W3CDTF">2002-09-12T12:46:29Z</dcterms:created>
  <dcterms:modified xsi:type="dcterms:W3CDTF">2013-09-19T06:38:53Z</dcterms:modified>
  <cp:category/>
  <cp:version/>
  <cp:contentType/>
  <cp:contentStatus/>
</cp:coreProperties>
</file>