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50" tabRatio="601" activeTab="0"/>
  </bookViews>
  <sheets>
    <sheet name="Фин.план" sheetId="1" r:id="rId1"/>
  </sheets>
  <definedNames/>
  <calcPr fullCalcOnLoad="1"/>
</workbook>
</file>

<file path=xl/sharedStrings.xml><?xml version="1.0" encoding="utf-8"?>
<sst xmlns="http://schemas.openxmlformats.org/spreadsheetml/2006/main" count="180" uniqueCount="155">
  <si>
    <t>Наименование статей</t>
  </si>
  <si>
    <t>1.</t>
  </si>
  <si>
    <t>2.</t>
  </si>
  <si>
    <t>1.1.</t>
  </si>
  <si>
    <t>1.2.</t>
  </si>
  <si>
    <t>1.3.</t>
  </si>
  <si>
    <t>в том числе:</t>
  </si>
  <si>
    <t>3.</t>
  </si>
  <si>
    <t>4.</t>
  </si>
  <si>
    <t>5.</t>
  </si>
  <si>
    <t>№</t>
  </si>
  <si>
    <t>Эксплуатируемая площадь жилищного фонда, кв.м.</t>
  </si>
  <si>
    <t>п/п</t>
  </si>
  <si>
    <t xml:space="preserve">   жилых зданий и придомовой территории</t>
  </si>
  <si>
    <t xml:space="preserve"> - Оплата труда рабочих</t>
  </si>
  <si>
    <t xml:space="preserve"> - Прочие расходы по обеспечению санитарного состояния</t>
  </si>
  <si>
    <t>2.1.</t>
  </si>
  <si>
    <t>2.2.</t>
  </si>
  <si>
    <t xml:space="preserve"> - Техобслуживание вентканалов и дымоходов</t>
  </si>
  <si>
    <t>2.3.</t>
  </si>
  <si>
    <t>2.6.</t>
  </si>
  <si>
    <t>3.1.</t>
  </si>
  <si>
    <t>4.1.</t>
  </si>
  <si>
    <t>4.2.</t>
  </si>
  <si>
    <t xml:space="preserve"> - Прочие расходы</t>
  </si>
  <si>
    <t>4.3.</t>
  </si>
  <si>
    <t>4.4.</t>
  </si>
  <si>
    <t>4.5.</t>
  </si>
  <si>
    <t>4.6.</t>
  </si>
  <si>
    <t>5.1.</t>
  </si>
  <si>
    <t>5.2.</t>
  </si>
  <si>
    <t>6.1.</t>
  </si>
  <si>
    <t xml:space="preserve"> - З/плата</t>
  </si>
  <si>
    <t>6.2.</t>
  </si>
  <si>
    <t>6.3.</t>
  </si>
  <si>
    <t>6.4.</t>
  </si>
  <si>
    <t>6.6.</t>
  </si>
  <si>
    <t>6.7.</t>
  </si>
  <si>
    <t xml:space="preserve"> - Канцелярские товары и периодические издания</t>
  </si>
  <si>
    <t>Платные услуги</t>
  </si>
  <si>
    <t>2.7.</t>
  </si>
  <si>
    <t>Общецеховые расходы</t>
  </si>
  <si>
    <t xml:space="preserve"> - Дератизация  подвалов </t>
  </si>
  <si>
    <t xml:space="preserve"> - Прочие прямые расходы</t>
  </si>
  <si>
    <t>6.9.</t>
  </si>
  <si>
    <t xml:space="preserve">ИТОГО расходов </t>
  </si>
  <si>
    <t xml:space="preserve"> - Затраты на аварийные работы</t>
  </si>
  <si>
    <t xml:space="preserve"> - Затраты на паспортистов</t>
  </si>
  <si>
    <t xml:space="preserve"> - Диагностическое обследование</t>
  </si>
  <si>
    <t>3.2.</t>
  </si>
  <si>
    <t>Главный бухгалтер __________________________ В.Н. Пикина</t>
  </si>
  <si>
    <t>Управляющий ООО "ЖЭУ №10" _______________ М.П. Луценко</t>
  </si>
  <si>
    <t>Начальник ППО ____________________________ М.С. Семёнова</t>
  </si>
  <si>
    <t>6.8.</t>
  </si>
  <si>
    <t>6.10.</t>
  </si>
  <si>
    <t>6.11.</t>
  </si>
  <si>
    <t xml:space="preserve"> - Услуги банка</t>
  </si>
  <si>
    <t xml:space="preserve"> - Обучение персонала </t>
  </si>
  <si>
    <t xml:space="preserve"> - Приобретение ОС</t>
  </si>
  <si>
    <t xml:space="preserve"> - Охрана труда</t>
  </si>
  <si>
    <t>3.3.</t>
  </si>
  <si>
    <t xml:space="preserve"> - Уборка кабин лифта</t>
  </si>
  <si>
    <t>* приобретение спецодежды, инструмента и инвентаря</t>
  </si>
  <si>
    <t>* вывоз крупно-габаритного мусора</t>
  </si>
  <si>
    <t>1. Предоставление услуг по содержанию общего имущества и управлению МКД</t>
  </si>
  <si>
    <t>2.4.</t>
  </si>
  <si>
    <t>2.5.</t>
  </si>
  <si>
    <t>* тех.осведетельствование</t>
  </si>
  <si>
    <t>* электротехнические работы</t>
  </si>
  <si>
    <t>* измерение "фаза-нуль"</t>
  </si>
  <si>
    <t xml:space="preserve"> - Материалы </t>
  </si>
  <si>
    <t>Содержание инженерных коммуникаций и конструктивных элементов,</t>
  </si>
  <si>
    <t xml:space="preserve"> - З/пл. мастеров, инженер по снабжению,уборщицы служебных помещений, сторожа</t>
  </si>
  <si>
    <t xml:space="preserve"> - Аренда произв-х помещений</t>
  </si>
  <si>
    <t>6.5.</t>
  </si>
  <si>
    <t xml:space="preserve"> - Аренда адм. помещений</t>
  </si>
  <si>
    <t xml:space="preserve"> - Платежи в ассоциацию</t>
  </si>
  <si>
    <t>6.12.</t>
  </si>
  <si>
    <t>6.13.</t>
  </si>
  <si>
    <t xml:space="preserve">* ГСМ </t>
  </si>
  <si>
    <t xml:space="preserve">* страхование автотранспорта </t>
  </si>
  <si>
    <t>Площадь убираемая:</t>
  </si>
  <si>
    <t>3.4.</t>
  </si>
  <si>
    <t xml:space="preserve"> - Страховка лифтов </t>
  </si>
  <si>
    <t xml:space="preserve"> - З/пл. диспетчеров, бух. л/счетов,юриста</t>
  </si>
  <si>
    <t xml:space="preserve"> - Техническое обслуживание</t>
  </si>
  <si>
    <t xml:space="preserve"> - начислено за жилые помещения</t>
  </si>
  <si>
    <t>Реализация услуг по содержанию жилищного фонда</t>
  </si>
  <si>
    <t xml:space="preserve"> - Услуги по сбору и обработке платежей КВЦ</t>
  </si>
  <si>
    <t xml:space="preserve"> - Содержание электротехнического оборудования мест общего пользования, в т.ч.:</t>
  </si>
  <si>
    <t xml:space="preserve"> - начислено за нежилые помещения и по договорам</t>
  </si>
  <si>
    <t>2. Предоставление коммунальных услуг</t>
  </si>
  <si>
    <r>
      <t xml:space="preserve"> - </t>
    </r>
    <r>
      <rPr>
        <sz val="9"/>
        <rFont val="Arial Cyr"/>
        <family val="0"/>
      </rPr>
      <t>Техобслуживание газового оборуд., относящегося к общ. имуществу (</t>
    </r>
    <r>
      <rPr>
        <sz val="8"/>
        <rFont val="Arial Cyr"/>
        <family val="0"/>
      </rPr>
      <t>стояки, вентили)</t>
    </r>
  </si>
  <si>
    <t>А.</t>
  </si>
  <si>
    <t>Себестоимость услуг по содержанию жилого фонда:</t>
  </si>
  <si>
    <t>Финансовый план</t>
  </si>
  <si>
    <t>ВСЕГО ДОХОДОВ</t>
  </si>
  <si>
    <t>тыс.руб.</t>
  </si>
  <si>
    <t>Сумма,</t>
  </si>
  <si>
    <t xml:space="preserve"> - Вывоз твёрдо-бытовых отходов (без учёта КГМ)</t>
  </si>
  <si>
    <t xml:space="preserve"> - Захоронение твёрдо-бытовых отходов (с учётом КГМ)</t>
  </si>
  <si>
    <t>* дворники</t>
  </si>
  <si>
    <t>* уборщицы</t>
  </si>
  <si>
    <t xml:space="preserve">   дворники</t>
  </si>
  <si>
    <t xml:space="preserve">   уборщицы</t>
  </si>
  <si>
    <t>Благоустройство и санитарная очистка домовладений всего,</t>
  </si>
  <si>
    <t>Расходы по содержанию и ремонту лифтового оборудование всего,</t>
  </si>
  <si>
    <t>Прочие прямые затраты всего,</t>
  </si>
  <si>
    <t>Общеэксплуатационные расходы (содержание АУП) всего,</t>
  </si>
  <si>
    <t>Содержание домохозяйства всего,</t>
  </si>
  <si>
    <t>* валка деревьев</t>
  </si>
  <si>
    <t xml:space="preserve"> - Спецодежда, инструмент</t>
  </si>
  <si>
    <t xml:space="preserve"> - Оплата труда рабочих БТР, водителей</t>
  </si>
  <si>
    <t xml:space="preserve"> - Обслуживание кассы </t>
  </si>
  <si>
    <t>Доходы</t>
  </si>
  <si>
    <t>Расходы</t>
  </si>
  <si>
    <t>* оплата за электроэнергию мест общаго пользования и лифтов</t>
  </si>
  <si>
    <t xml:space="preserve"> - Коммунальные платежи</t>
  </si>
  <si>
    <t xml:space="preserve"> - Содержание и эксплуатация вычислительной техники, интернет</t>
  </si>
  <si>
    <t xml:space="preserve"> - Охрана адм. помещения</t>
  </si>
  <si>
    <t>Количество лифтов - 21</t>
  </si>
  <si>
    <t xml:space="preserve"> - ЕСН 20,2%</t>
  </si>
  <si>
    <t>* амортизация ОС</t>
  </si>
  <si>
    <t xml:space="preserve"> - Почтово-телеграфные расходы, телефон</t>
  </si>
  <si>
    <t xml:space="preserve"> - электроэнергия</t>
  </si>
  <si>
    <t xml:space="preserve"> - холодное водоснабжение</t>
  </si>
  <si>
    <t xml:space="preserve"> - водоотведение</t>
  </si>
  <si>
    <t>ИТОГО:</t>
  </si>
  <si>
    <t>Б.</t>
  </si>
  <si>
    <t>Приобретение коммунальных ресурсов всего, в том числе:</t>
  </si>
  <si>
    <t>ВСЕГО РАСХОДОВ</t>
  </si>
  <si>
    <t>* приобретение песочно-соляной смеси, песка, механизиров-я уборка придом. тер-и</t>
  </si>
  <si>
    <t xml:space="preserve">* содержание придомовой территории (детско-спорт. площадок) </t>
  </si>
  <si>
    <t xml:space="preserve">* проведение мероприятий по противопожарной безопасности </t>
  </si>
  <si>
    <t xml:space="preserve">* приобретение зап.частей и ремонт а/машин </t>
  </si>
  <si>
    <t>* прочие расходы (закупка медикаментов, спецпитания и т.д.)</t>
  </si>
  <si>
    <t>Общепроизводственные расходы</t>
  </si>
  <si>
    <t xml:space="preserve"> - отопление</t>
  </si>
  <si>
    <t xml:space="preserve"> - горячее водоснабжение</t>
  </si>
  <si>
    <t>ООО "ЖЭУ №10" на 01.01.2014 года.</t>
  </si>
  <si>
    <t>4.7.</t>
  </si>
  <si>
    <t>* затраты на автовышку</t>
  </si>
  <si>
    <t>Количество многоквартирных домов - 78</t>
  </si>
  <si>
    <t>Общая площадь жилищного фонда - 251206,6м2</t>
  </si>
  <si>
    <t xml:space="preserve"> - жилых помещений - 243550,9м2</t>
  </si>
  <si>
    <t xml:space="preserve"> - нежилых помещений - 7655,7м2</t>
  </si>
  <si>
    <t xml:space="preserve"> - асфальт дворовый (3 класс) - 63004,7м2</t>
  </si>
  <si>
    <t xml:space="preserve"> - газон - 180096,1м2</t>
  </si>
  <si>
    <t>Количество проживающих - 11100чел.</t>
  </si>
  <si>
    <t xml:space="preserve"> - Услуги сторонних организаций</t>
  </si>
  <si>
    <t xml:space="preserve"> - Программное обеспечение</t>
  </si>
  <si>
    <t>Плановые накопления</t>
  </si>
  <si>
    <t>Единый налог при УСН</t>
  </si>
  <si>
    <t>Предоставление услуг по содержанию общего имущества и управлению МКД, ИТОГО:</t>
  </si>
  <si>
    <t>Приобретение коммунальных ресурсов, ИТОГО: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</si>
</sst>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_-* #,##0.0_р_._-;\-* #,##0.0_р_._-;_-* &quot;-&quot;_р_._-;_-@_-"/>
  </numFmts>
  <fonts count="42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" fontId="3" fillId="0" borderId="17" xfId="0" applyNumberFormat="1" applyFont="1" applyBorder="1" applyAlignment="1">
      <alignment horizontal="center"/>
    </xf>
    <xf numFmtId="16" fontId="3" fillId="0" borderId="23" xfId="0" applyNumberFormat="1" applyFont="1" applyBorder="1" applyAlignment="1">
      <alignment horizontal="center"/>
    </xf>
    <xf numFmtId="16" fontId="0" fillId="0" borderId="16" xfId="0" applyNumberFormat="1" applyFont="1" applyBorder="1" applyAlignment="1">
      <alignment horizontal="center"/>
    </xf>
    <xf numFmtId="16" fontId="0" fillId="0" borderId="23" xfId="0" applyNumberFormat="1" applyFont="1" applyBorder="1" applyAlignment="1">
      <alignment horizontal="center"/>
    </xf>
    <xf numFmtId="16" fontId="4" fillId="0" borderId="16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12" xfId="0" applyFont="1" applyBorder="1" applyAlignment="1">
      <alignment/>
    </xf>
    <xf numFmtId="9" fontId="3" fillId="0" borderId="26" xfId="55" applyFont="1" applyBorder="1" applyAlignment="1">
      <alignment horizontal="left"/>
    </xf>
    <xf numFmtId="9" fontId="3" fillId="0" borderId="27" xfId="55" applyFont="1" applyBorder="1" applyAlignment="1">
      <alignment horizontal="left"/>
    </xf>
    <xf numFmtId="9" fontId="0" fillId="0" borderId="12" xfId="55" applyFont="1" applyBorder="1" applyAlignment="1">
      <alignment horizontal="left"/>
    </xf>
    <xf numFmtId="9" fontId="0" fillId="0" borderId="28" xfId="55" applyFont="1" applyBorder="1" applyAlignment="1">
      <alignment horizontal="left"/>
    </xf>
    <xf numFmtId="9" fontId="0" fillId="0" borderId="27" xfId="55" applyFont="1" applyBorder="1" applyAlignment="1">
      <alignment horizontal="left"/>
    </xf>
    <xf numFmtId="9" fontId="0" fillId="0" borderId="12" xfId="55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64" fontId="4" fillId="0" borderId="33" xfId="55" applyNumberFormat="1" applyFont="1" applyBorder="1" applyAlignment="1">
      <alignment horizontal="center"/>
    </xf>
    <xf numFmtId="9" fontId="3" fillId="0" borderId="31" xfId="55" applyFont="1" applyBorder="1" applyAlignment="1">
      <alignment horizontal="center"/>
    </xf>
    <xf numFmtId="164" fontId="0" fillId="0" borderId="32" xfId="55" applyNumberFormat="1" applyFont="1" applyBorder="1" applyAlignment="1">
      <alignment horizontal="center"/>
    </xf>
    <xf numFmtId="0" fontId="0" fillId="0" borderId="32" xfId="55" applyNumberFormat="1" applyFont="1" applyBorder="1" applyAlignment="1">
      <alignment horizontal="center"/>
    </xf>
    <xf numFmtId="164" fontId="0" fillId="0" borderId="31" xfId="55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0" fillId="0" borderId="22" xfId="0" applyNumberFormat="1" applyFont="1" applyBorder="1" applyAlignment="1">
      <alignment horizontal="center"/>
    </xf>
    <xf numFmtId="0" fontId="0" fillId="0" borderId="32" xfId="55" applyNumberFormat="1" applyFont="1" applyBorder="1" applyAlignment="1">
      <alignment horizontal="center"/>
    </xf>
    <xf numFmtId="0" fontId="3" fillId="0" borderId="36" xfId="0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2" fillId="0" borderId="4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164" fontId="2" fillId="0" borderId="37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42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43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7" fillId="0" borderId="36" xfId="0" applyFont="1" applyFill="1" applyBorder="1" applyAlignment="1">
      <alignment horizontal="right"/>
    </xf>
    <xf numFmtId="164" fontId="4" fillId="0" borderId="29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5.00390625" style="8" customWidth="1"/>
    <col min="2" max="2" width="74.125" style="0" customWidth="1"/>
    <col min="3" max="3" width="11.375" style="8" customWidth="1"/>
  </cols>
  <sheetData>
    <row r="1" spans="1:3" ht="15.75">
      <c r="A1" s="111" t="s">
        <v>95</v>
      </c>
      <c r="B1" s="111"/>
      <c r="C1" s="111"/>
    </row>
    <row r="2" spans="1:3" ht="16.5" thickBot="1">
      <c r="A2" s="111" t="s">
        <v>139</v>
      </c>
      <c r="B2" s="111"/>
      <c r="C2" s="111"/>
    </row>
    <row r="3" spans="1:3" ht="15">
      <c r="A3" s="10" t="s">
        <v>10</v>
      </c>
      <c r="B3" s="11" t="s">
        <v>0</v>
      </c>
      <c r="C3" s="38" t="s">
        <v>98</v>
      </c>
    </row>
    <row r="4" spans="1:3" ht="15.75" thickBot="1">
      <c r="A4" s="26" t="s">
        <v>12</v>
      </c>
      <c r="B4" s="27"/>
      <c r="C4" s="39" t="s">
        <v>97</v>
      </c>
    </row>
    <row r="5" spans="1:3" ht="15">
      <c r="A5" s="66"/>
      <c r="B5" s="67" t="s">
        <v>11</v>
      </c>
      <c r="C5" s="40"/>
    </row>
    <row r="6" spans="1:3" ht="12.75">
      <c r="A6" s="12" t="s">
        <v>1</v>
      </c>
      <c r="B6" s="4" t="s">
        <v>142</v>
      </c>
      <c r="C6" s="41"/>
    </row>
    <row r="7" spans="1:3" ht="12.75">
      <c r="A7" s="12" t="s">
        <v>2</v>
      </c>
      <c r="B7" s="4" t="s">
        <v>143</v>
      </c>
      <c r="C7" s="41"/>
    </row>
    <row r="8" spans="1:3" ht="12.75">
      <c r="A8" s="12" t="s">
        <v>16</v>
      </c>
      <c r="B8" s="4" t="s">
        <v>144</v>
      </c>
      <c r="C8" s="41"/>
    </row>
    <row r="9" spans="1:3" ht="12.75">
      <c r="A9" s="12" t="s">
        <v>17</v>
      </c>
      <c r="B9" s="4" t="s">
        <v>145</v>
      </c>
      <c r="C9" s="41"/>
    </row>
    <row r="10" spans="1:3" ht="12.75">
      <c r="A10" s="12">
        <v>3</v>
      </c>
      <c r="B10" s="4" t="s">
        <v>81</v>
      </c>
      <c r="C10" s="41"/>
    </row>
    <row r="11" spans="1:3" ht="12.75">
      <c r="A11" s="12" t="s">
        <v>21</v>
      </c>
      <c r="B11" s="4" t="s">
        <v>146</v>
      </c>
      <c r="C11" s="41"/>
    </row>
    <row r="12" spans="1:3" ht="12.75">
      <c r="A12" s="12" t="s">
        <v>49</v>
      </c>
      <c r="B12" s="4" t="s">
        <v>147</v>
      </c>
      <c r="C12" s="41"/>
    </row>
    <row r="13" spans="1:3" ht="12.75">
      <c r="A13" s="12" t="s">
        <v>8</v>
      </c>
      <c r="B13" s="4" t="s">
        <v>120</v>
      </c>
      <c r="C13" s="41"/>
    </row>
    <row r="14" spans="1:3" ht="14.25">
      <c r="A14" s="12" t="s">
        <v>9</v>
      </c>
      <c r="B14" s="28" t="s">
        <v>148</v>
      </c>
      <c r="C14" s="88"/>
    </row>
    <row r="15" spans="1:3" ht="15" thickBot="1">
      <c r="A15" s="17"/>
      <c r="B15" s="86"/>
      <c r="C15" s="87"/>
    </row>
    <row r="16" spans="1:3" ht="15.75" thickBot="1">
      <c r="A16" s="65"/>
      <c r="B16" s="68" t="s">
        <v>114</v>
      </c>
      <c r="C16" s="63"/>
    </row>
    <row r="17" spans="1:3" ht="15">
      <c r="A17" s="60"/>
      <c r="B17" s="2" t="s">
        <v>64</v>
      </c>
      <c r="C17" s="84"/>
    </row>
    <row r="18" spans="1:3" ht="12.75">
      <c r="A18" s="13" t="s">
        <v>1</v>
      </c>
      <c r="B18" s="4" t="s">
        <v>87</v>
      </c>
      <c r="C18" s="42">
        <f>C19+C20</f>
        <v>41590</v>
      </c>
    </row>
    <row r="19" spans="1:3" ht="12.75">
      <c r="A19" s="14"/>
      <c r="B19" s="4" t="s">
        <v>86</v>
      </c>
      <c r="C19" s="41">
        <v>38994.8</v>
      </c>
    </row>
    <row r="20" spans="1:3" ht="12.75">
      <c r="A20" s="14"/>
      <c r="B20" s="4" t="s">
        <v>90</v>
      </c>
      <c r="C20" s="41">
        <v>2595.2</v>
      </c>
    </row>
    <row r="21" spans="1:3" ht="13.5" thickBot="1">
      <c r="A21" s="13" t="s">
        <v>2</v>
      </c>
      <c r="B21" s="6" t="s">
        <v>39</v>
      </c>
      <c r="C21" s="51">
        <v>300</v>
      </c>
    </row>
    <row r="22" spans="1:3" ht="13.5" thickBot="1">
      <c r="A22" s="76"/>
      <c r="B22" s="99" t="s">
        <v>127</v>
      </c>
      <c r="C22" s="102">
        <f>C18+C21</f>
        <v>41890</v>
      </c>
    </row>
    <row r="23" spans="1:3" ht="15">
      <c r="A23" s="79"/>
      <c r="B23" s="100" t="s">
        <v>91</v>
      </c>
      <c r="C23" s="50"/>
    </row>
    <row r="24" spans="1:3" ht="12.75">
      <c r="A24" s="12"/>
      <c r="B24" s="4" t="s">
        <v>124</v>
      </c>
      <c r="C24" s="41">
        <v>2113.9</v>
      </c>
    </row>
    <row r="25" spans="1:3" ht="12.75">
      <c r="A25" s="12"/>
      <c r="B25" s="4" t="s">
        <v>125</v>
      </c>
      <c r="C25" s="41">
        <v>823.7</v>
      </c>
    </row>
    <row r="26" spans="1:3" ht="12.75">
      <c r="A26" s="12"/>
      <c r="B26" s="4" t="s">
        <v>126</v>
      </c>
      <c r="C26" s="41">
        <v>450.1</v>
      </c>
    </row>
    <row r="27" spans="1:3" ht="12.75">
      <c r="A27" s="12"/>
      <c r="B27" s="4" t="s">
        <v>138</v>
      </c>
      <c r="C27" s="41">
        <v>2035.4</v>
      </c>
    </row>
    <row r="28" spans="1:3" ht="13.5" thickBot="1">
      <c r="A28" s="13"/>
      <c r="B28" s="6" t="s">
        <v>137</v>
      </c>
      <c r="C28" s="51">
        <v>2766.8</v>
      </c>
    </row>
    <row r="29" spans="1:3" ht="13.5" thickBot="1">
      <c r="A29" s="76"/>
      <c r="B29" s="99" t="s">
        <v>127</v>
      </c>
      <c r="C29" s="102">
        <f>SUM(C24:C28)</f>
        <v>8189.900000000001</v>
      </c>
    </row>
    <row r="30" spans="1:3" ht="15.75" thickBot="1">
      <c r="A30" s="76"/>
      <c r="B30" s="74" t="s">
        <v>96</v>
      </c>
      <c r="C30" s="77">
        <f>C22+C29</f>
        <v>50079.9</v>
      </c>
    </row>
    <row r="31" spans="1:3" ht="15.75" thickBot="1">
      <c r="A31" s="61"/>
      <c r="B31" s="68" t="s">
        <v>115</v>
      </c>
      <c r="C31" s="63"/>
    </row>
    <row r="32" spans="1:3" ht="15.75" thickBot="1">
      <c r="A32" s="71" t="s">
        <v>93</v>
      </c>
      <c r="B32" s="62" t="s">
        <v>94</v>
      </c>
      <c r="C32" s="63"/>
    </row>
    <row r="33" spans="1:3" ht="15">
      <c r="A33" s="69" t="s">
        <v>1</v>
      </c>
      <c r="B33" s="64" t="s">
        <v>105</v>
      </c>
      <c r="C33" s="70">
        <f>C35+C38+C39</f>
        <v>8577.6</v>
      </c>
    </row>
    <row r="34" spans="1:3" ht="15">
      <c r="A34" s="16"/>
      <c r="B34" s="2" t="s">
        <v>6</v>
      </c>
      <c r="C34" s="44"/>
    </row>
    <row r="35" spans="1:3" ht="12.75">
      <c r="A35" s="17" t="s">
        <v>3</v>
      </c>
      <c r="B35" s="5" t="s">
        <v>14</v>
      </c>
      <c r="C35" s="45">
        <f>SUM(C36:C37)</f>
        <v>6198.1</v>
      </c>
    </row>
    <row r="36" spans="1:3" ht="12.75">
      <c r="A36" s="12"/>
      <c r="B36" s="6" t="s">
        <v>101</v>
      </c>
      <c r="C36" s="46">
        <v>3982</v>
      </c>
    </row>
    <row r="37" spans="1:3" ht="12.75">
      <c r="A37" s="12"/>
      <c r="B37" s="6" t="s">
        <v>102</v>
      </c>
      <c r="C37" s="46">
        <v>2216.1</v>
      </c>
    </row>
    <row r="38" spans="1:3" ht="12.75">
      <c r="A38" s="13" t="s">
        <v>4</v>
      </c>
      <c r="B38" s="6" t="s">
        <v>121</v>
      </c>
      <c r="C38" s="47">
        <v>1252</v>
      </c>
    </row>
    <row r="39" spans="1:3" ht="12.75">
      <c r="A39" s="18" t="s">
        <v>5</v>
      </c>
      <c r="B39" s="6" t="s">
        <v>15</v>
      </c>
      <c r="C39" s="48">
        <f>C41+C44+C45</f>
        <v>1127.5</v>
      </c>
    </row>
    <row r="40" spans="1:3" ht="12.75">
      <c r="A40" s="19"/>
      <c r="B40" s="5" t="s">
        <v>13</v>
      </c>
      <c r="C40" s="46"/>
    </row>
    <row r="41" spans="1:3" ht="12.75">
      <c r="A41" s="17"/>
      <c r="B41" s="7" t="s">
        <v>62</v>
      </c>
      <c r="C41" s="45">
        <f>SUM(C42:C43)</f>
        <v>283.4</v>
      </c>
    </row>
    <row r="42" spans="1:3" ht="12.75">
      <c r="A42" s="18"/>
      <c r="B42" s="6" t="s">
        <v>103</v>
      </c>
      <c r="C42" s="49">
        <v>200.5</v>
      </c>
    </row>
    <row r="43" spans="1:3" ht="12.75">
      <c r="A43" s="18"/>
      <c r="B43" s="6" t="s">
        <v>104</v>
      </c>
      <c r="C43" s="49">
        <v>82.9</v>
      </c>
    </row>
    <row r="44" spans="1:3" ht="12.75">
      <c r="A44" s="18"/>
      <c r="B44" s="6" t="s">
        <v>131</v>
      </c>
      <c r="C44" s="49">
        <v>602.9</v>
      </c>
    </row>
    <row r="45" spans="1:3" ht="12.75">
      <c r="A45" s="18"/>
      <c r="B45" s="6" t="s">
        <v>63</v>
      </c>
      <c r="C45" s="41">
        <v>241.2</v>
      </c>
    </row>
    <row r="46" spans="1:3" ht="15">
      <c r="A46" s="15" t="s">
        <v>2</v>
      </c>
      <c r="B46" s="3" t="s">
        <v>109</v>
      </c>
      <c r="C46" s="43">
        <f>C48+C49+C50+C52+C53+C54+C55</f>
        <v>5929.599999999999</v>
      </c>
    </row>
    <row r="47" spans="1:3" ht="15">
      <c r="A47" s="16"/>
      <c r="B47" s="2" t="s">
        <v>6</v>
      </c>
      <c r="C47" s="40"/>
    </row>
    <row r="48" spans="1:3" ht="12.75">
      <c r="A48" s="20" t="s">
        <v>16</v>
      </c>
      <c r="B48" s="4" t="s">
        <v>99</v>
      </c>
      <c r="C48" s="41">
        <v>1957.7</v>
      </c>
    </row>
    <row r="49" spans="1:3" ht="12.75">
      <c r="A49" s="18" t="s">
        <v>17</v>
      </c>
      <c r="B49" s="6" t="s">
        <v>100</v>
      </c>
      <c r="C49" s="51">
        <v>803.5</v>
      </c>
    </row>
    <row r="50" spans="1:3" ht="12.75">
      <c r="A50" s="20" t="s">
        <v>19</v>
      </c>
      <c r="B50" s="9" t="s">
        <v>89</v>
      </c>
      <c r="C50" s="51">
        <v>2113</v>
      </c>
    </row>
    <row r="51" spans="1:3" ht="12.75">
      <c r="A51" s="20"/>
      <c r="B51" s="6" t="s">
        <v>116</v>
      </c>
      <c r="C51" s="51"/>
    </row>
    <row r="52" spans="1:3" ht="12.75">
      <c r="A52" s="20" t="s">
        <v>65</v>
      </c>
      <c r="B52" s="4" t="s">
        <v>42</v>
      </c>
      <c r="C52" s="41">
        <v>55.7</v>
      </c>
    </row>
    <row r="53" spans="1:3" ht="12.75">
      <c r="A53" s="20" t="s">
        <v>66</v>
      </c>
      <c r="B53" s="6" t="s">
        <v>18</v>
      </c>
      <c r="C53" s="42">
        <v>231.7</v>
      </c>
    </row>
    <row r="54" spans="1:3" ht="12.75">
      <c r="A54" s="18" t="s">
        <v>20</v>
      </c>
      <c r="B54" s="6" t="s">
        <v>92</v>
      </c>
      <c r="C54" s="51">
        <v>315.9</v>
      </c>
    </row>
    <row r="55" spans="1:3" ht="12.75">
      <c r="A55" s="18" t="s">
        <v>40</v>
      </c>
      <c r="B55" s="4" t="s">
        <v>43</v>
      </c>
      <c r="C55" s="51">
        <f>SUM(C56:C58)</f>
        <v>452.09999999999997</v>
      </c>
    </row>
    <row r="56" spans="1:3" ht="12.75">
      <c r="A56" s="18"/>
      <c r="B56" s="4" t="s">
        <v>132</v>
      </c>
      <c r="C56" s="51">
        <v>150.7</v>
      </c>
    </row>
    <row r="57" spans="1:3" ht="12.75">
      <c r="A57" s="18"/>
      <c r="B57" s="4" t="s">
        <v>133</v>
      </c>
      <c r="C57" s="51">
        <v>150.7</v>
      </c>
    </row>
    <row r="58" spans="1:3" ht="12.75">
      <c r="A58" s="20"/>
      <c r="B58" s="4" t="s">
        <v>110</v>
      </c>
      <c r="C58" s="41">
        <v>150.7</v>
      </c>
    </row>
    <row r="59" spans="1:3" ht="15">
      <c r="A59" s="21" t="s">
        <v>7</v>
      </c>
      <c r="B59" s="29" t="s">
        <v>106</v>
      </c>
      <c r="C59" s="52">
        <f>C61+C62+C66+C67</f>
        <v>1340</v>
      </c>
    </row>
    <row r="60" spans="1:3" ht="15">
      <c r="A60" s="22"/>
      <c r="B60" s="30" t="s">
        <v>6</v>
      </c>
      <c r="C60" s="53"/>
    </row>
    <row r="61" spans="1:3" ht="12.75">
      <c r="A61" s="23" t="s">
        <v>21</v>
      </c>
      <c r="B61" s="31" t="s">
        <v>85</v>
      </c>
      <c r="C61" s="54">
        <v>1206.9</v>
      </c>
    </row>
    <row r="62" spans="1:3" ht="12.75">
      <c r="A62" s="24" t="s">
        <v>49</v>
      </c>
      <c r="B62" s="33" t="s">
        <v>48</v>
      </c>
      <c r="C62" s="56">
        <f>SUM(C63:C65)</f>
        <v>80.60000000000001</v>
      </c>
    </row>
    <row r="63" spans="1:3" ht="12.75">
      <c r="A63" s="25"/>
      <c r="B63" s="32" t="s">
        <v>67</v>
      </c>
      <c r="C63" s="55">
        <v>42</v>
      </c>
    </row>
    <row r="64" spans="1:3" ht="12.75">
      <c r="A64" s="25"/>
      <c r="B64" s="32" t="s">
        <v>68</v>
      </c>
      <c r="C64" s="55">
        <v>37.2</v>
      </c>
    </row>
    <row r="65" spans="1:3" ht="12.75">
      <c r="A65" s="25"/>
      <c r="B65" s="32" t="s">
        <v>69</v>
      </c>
      <c r="C65" s="55">
        <v>1.4</v>
      </c>
    </row>
    <row r="66" spans="1:3" ht="12.75">
      <c r="A66" s="23" t="s">
        <v>60</v>
      </c>
      <c r="B66" s="31" t="s">
        <v>61</v>
      </c>
      <c r="C66" s="55">
        <v>26.4</v>
      </c>
    </row>
    <row r="67" spans="1:3" ht="12.75">
      <c r="A67" s="72" t="s">
        <v>82</v>
      </c>
      <c r="B67" s="34" t="s">
        <v>83</v>
      </c>
      <c r="C67" s="73">
        <v>26.1</v>
      </c>
    </row>
    <row r="68" spans="1:3" ht="15">
      <c r="A68" s="15" t="s">
        <v>8</v>
      </c>
      <c r="B68" s="35" t="s">
        <v>71</v>
      </c>
      <c r="C68" s="57">
        <f>C70+C71+C72+C73+C74+C75+C76</f>
        <v>13780.6</v>
      </c>
    </row>
    <row r="69" spans="1:3" ht="15">
      <c r="A69" s="16"/>
      <c r="B69" s="36" t="s">
        <v>6</v>
      </c>
      <c r="C69" s="58"/>
    </row>
    <row r="70" spans="1:3" ht="12.75">
      <c r="A70" s="19" t="s">
        <v>22</v>
      </c>
      <c r="B70" s="5" t="s">
        <v>112</v>
      </c>
      <c r="C70" s="50">
        <v>8144.1</v>
      </c>
    </row>
    <row r="71" spans="1:3" ht="12.75">
      <c r="A71" s="20" t="s">
        <v>23</v>
      </c>
      <c r="B71" s="6" t="s">
        <v>121</v>
      </c>
      <c r="C71" s="51">
        <v>1645.1</v>
      </c>
    </row>
    <row r="72" spans="1:3" ht="12.75">
      <c r="A72" s="20" t="s">
        <v>25</v>
      </c>
      <c r="B72" s="6" t="s">
        <v>149</v>
      </c>
      <c r="C72" s="51">
        <v>301.4</v>
      </c>
    </row>
    <row r="73" spans="1:3" ht="12.75">
      <c r="A73" s="20" t="s">
        <v>26</v>
      </c>
      <c r="B73" s="6" t="s">
        <v>46</v>
      </c>
      <c r="C73" s="51">
        <v>964.6</v>
      </c>
    </row>
    <row r="74" spans="1:3" ht="12.75">
      <c r="A74" s="20" t="s">
        <v>27</v>
      </c>
      <c r="B74" s="4" t="s">
        <v>70</v>
      </c>
      <c r="C74" s="41">
        <v>1627.8</v>
      </c>
    </row>
    <row r="75" spans="1:3" ht="12.75">
      <c r="A75" s="20" t="s">
        <v>28</v>
      </c>
      <c r="B75" s="4" t="s">
        <v>111</v>
      </c>
      <c r="C75" s="41">
        <v>301.4</v>
      </c>
    </row>
    <row r="76" spans="1:3" ht="12.75">
      <c r="A76" s="20" t="s">
        <v>140</v>
      </c>
      <c r="B76" s="4" t="s">
        <v>24</v>
      </c>
      <c r="C76" s="55">
        <f>SUM(C77:C82)</f>
        <v>796.1999999999999</v>
      </c>
    </row>
    <row r="77" spans="1:3" ht="12.75">
      <c r="A77" s="20"/>
      <c r="B77" s="4" t="s">
        <v>79</v>
      </c>
      <c r="C77" s="41">
        <v>221.5</v>
      </c>
    </row>
    <row r="78" spans="1:3" ht="12.75">
      <c r="A78" s="20"/>
      <c r="B78" s="4" t="s">
        <v>141</v>
      </c>
      <c r="C78" s="41">
        <v>94.4</v>
      </c>
    </row>
    <row r="79" spans="1:3" ht="12.75">
      <c r="A79" s="20"/>
      <c r="B79" s="4" t="s">
        <v>134</v>
      </c>
      <c r="C79" s="41">
        <v>96.2</v>
      </c>
    </row>
    <row r="80" spans="1:3" ht="12.75">
      <c r="A80" s="20"/>
      <c r="B80" s="4" t="s">
        <v>80</v>
      </c>
      <c r="C80" s="41">
        <v>21.7</v>
      </c>
    </row>
    <row r="81" spans="1:3" ht="12.75">
      <c r="A81" s="18"/>
      <c r="B81" s="6" t="s">
        <v>122</v>
      </c>
      <c r="C81" s="51">
        <v>360</v>
      </c>
    </row>
    <row r="82" spans="1:3" ht="12.75">
      <c r="A82" s="18"/>
      <c r="B82" s="6" t="s">
        <v>135</v>
      </c>
      <c r="C82" s="51">
        <v>2.4</v>
      </c>
    </row>
    <row r="83" spans="1:3" ht="15">
      <c r="A83" s="15">
        <v>5</v>
      </c>
      <c r="B83" s="3" t="s">
        <v>107</v>
      </c>
      <c r="C83" s="43">
        <f>C85+C90</f>
        <v>4458.7</v>
      </c>
    </row>
    <row r="84" spans="1:3" ht="15">
      <c r="A84" s="16"/>
      <c r="B84" s="2" t="s">
        <v>6</v>
      </c>
      <c r="C84" s="40"/>
    </row>
    <row r="85" spans="1:3" ht="12.75">
      <c r="A85" s="19" t="s">
        <v>29</v>
      </c>
      <c r="B85" s="5" t="s">
        <v>41</v>
      </c>
      <c r="C85" s="45">
        <f>SUM(C86:C89)</f>
        <v>2861.6</v>
      </c>
    </row>
    <row r="86" spans="1:3" ht="12.75">
      <c r="A86" s="19"/>
      <c r="B86" s="37" t="s">
        <v>72</v>
      </c>
      <c r="C86" s="50">
        <v>2087.1</v>
      </c>
    </row>
    <row r="87" spans="1:3" ht="12.75">
      <c r="A87" s="19"/>
      <c r="B87" s="6" t="s">
        <v>121</v>
      </c>
      <c r="C87" s="51">
        <v>421.5</v>
      </c>
    </row>
    <row r="88" spans="1:3" ht="12.75">
      <c r="A88" s="20"/>
      <c r="B88" s="4" t="s">
        <v>117</v>
      </c>
      <c r="C88" s="41">
        <v>167.2</v>
      </c>
    </row>
    <row r="89" spans="1:3" ht="12.75">
      <c r="A89" s="20"/>
      <c r="B89" s="6" t="s">
        <v>73</v>
      </c>
      <c r="C89" s="51">
        <v>185.8</v>
      </c>
    </row>
    <row r="90" spans="1:3" ht="12.75">
      <c r="A90" s="20" t="s">
        <v>30</v>
      </c>
      <c r="B90" s="4" t="s">
        <v>136</v>
      </c>
      <c r="C90" s="55">
        <f>SUM(C91:C95)</f>
        <v>1597.1</v>
      </c>
    </row>
    <row r="91" spans="1:3" ht="12.75">
      <c r="A91" s="18"/>
      <c r="B91" s="5" t="s">
        <v>84</v>
      </c>
      <c r="C91" s="50">
        <v>600.4</v>
      </c>
    </row>
    <row r="92" spans="1:3" ht="12.75">
      <c r="A92" s="18"/>
      <c r="B92" s="6" t="s">
        <v>121</v>
      </c>
      <c r="C92" s="51">
        <v>121.3</v>
      </c>
    </row>
    <row r="93" spans="1:3" ht="12.75">
      <c r="A93" s="18"/>
      <c r="B93" s="6" t="s">
        <v>150</v>
      </c>
      <c r="C93" s="51">
        <v>31.2</v>
      </c>
    </row>
    <row r="94" spans="1:3" ht="12.75">
      <c r="A94" s="18"/>
      <c r="B94" s="6" t="s">
        <v>47</v>
      </c>
      <c r="C94" s="51">
        <v>310.4</v>
      </c>
    </row>
    <row r="95" spans="1:3" ht="12.75">
      <c r="A95" s="18"/>
      <c r="B95" s="6" t="s">
        <v>88</v>
      </c>
      <c r="C95" s="51">
        <v>533.8</v>
      </c>
    </row>
    <row r="96" spans="1:3" ht="15">
      <c r="A96" s="15">
        <v>6</v>
      </c>
      <c r="B96" s="3" t="s">
        <v>108</v>
      </c>
      <c r="C96" s="57">
        <f>C98+C99+C100+C101+C102+C103+C104+C105+C106+C107+C108+C109+C110</f>
        <v>6249</v>
      </c>
    </row>
    <row r="97" spans="1:3" ht="15">
      <c r="A97" s="16"/>
      <c r="B97" s="2" t="s">
        <v>6</v>
      </c>
      <c r="C97" s="40"/>
    </row>
    <row r="98" spans="1:3" ht="12.75">
      <c r="A98" s="17" t="s">
        <v>31</v>
      </c>
      <c r="B98" s="7" t="s">
        <v>32</v>
      </c>
      <c r="C98" s="59">
        <v>4284.7</v>
      </c>
    </row>
    <row r="99" spans="1:3" ht="12.75">
      <c r="A99" s="20" t="s">
        <v>33</v>
      </c>
      <c r="B99" s="4" t="s">
        <v>121</v>
      </c>
      <c r="C99" s="41">
        <v>865.6</v>
      </c>
    </row>
    <row r="100" spans="1:3" ht="12.75">
      <c r="A100" s="18" t="s">
        <v>34</v>
      </c>
      <c r="B100" s="6" t="s">
        <v>123</v>
      </c>
      <c r="C100" s="54">
        <v>85.8</v>
      </c>
    </row>
    <row r="101" spans="1:3" ht="12.75">
      <c r="A101" s="18" t="s">
        <v>35</v>
      </c>
      <c r="B101" s="6" t="s">
        <v>118</v>
      </c>
      <c r="C101" s="54">
        <v>59.7</v>
      </c>
    </row>
    <row r="102" spans="1:3" ht="12.75">
      <c r="A102" s="18" t="s">
        <v>74</v>
      </c>
      <c r="B102" s="6" t="s">
        <v>56</v>
      </c>
      <c r="C102" s="51">
        <v>152.4</v>
      </c>
    </row>
    <row r="103" spans="1:3" ht="12.75">
      <c r="A103" s="18" t="s">
        <v>36</v>
      </c>
      <c r="B103" s="6" t="s">
        <v>113</v>
      </c>
      <c r="C103" s="51">
        <v>14</v>
      </c>
    </row>
    <row r="104" spans="1:3" ht="12.75">
      <c r="A104" s="18" t="s">
        <v>37</v>
      </c>
      <c r="B104" s="6" t="s">
        <v>38</v>
      </c>
      <c r="C104" s="51">
        <v>42.1</v>
      </c>
    </row>
    <row r="105" spans="1:3" ht="12.75">
      <c r="A105" s="18" t="s">
        <v>53</v>
      </c>
      <c r="B105" s="6" t="s">
        <v>75</v>
      </c>
      <c r="C105" s="51">
        <v>368.4</v>
      </c>
    </row>
    <row r="106" spans="1:3" ht="12.75">
      <c r="A106" s="18" t="s">
        <v>44</v>
      </c>
      <c r="B106" s="6" t="s">
        <v>119</v>
      </c>
      <c r="C106" s="51">
        <v>24</v>
      </c>
    </row>
    <row r="107" spans="1:3" ht="12.75">
      <c r="A107" s="18" t="s">
        <v>54</v>
      </c>
      <c r="B107" s="6" t="s">
        <v>76</v>
      </c>
      <c r="C107" s="51">
        <v>46.3</v>
      </c>
    </row>
    <row r="108" spans="1:3" ht="12.75">
      <c r="A108" s="12" t="s">
        <v>55</v>
      </c>
      <c r="B108" s="4" t="s">
        <v>57</v>
      </c>
      <c r="C108" s="41">
        <v>12</v>
      </c>
    </row>
    <row r="109" spans="1:3" ht="12.75">
      <c r="A109" s="12" t="s">
        <v>77</v>
      </c>
      <c r="B109" s="4" t="s">
        <v>59</v>
      </c>
      <c r="C109" s="41">
        <v>174</v>
      </c>
    </row>
    <row r="110" spans="1:3" ht="13.5" thickBot="1">
      <c r="A110" s="13" t="s">
        <v>78</v>
      </c>
      <c r="B110" s="6" t="s">
        <v>58</v>
      </c>
      <c r="C110" s="51">
        <v>120</v>
      </c>
    </row>
    <row r="111" spans="1:3" ht="15">
      <c r="A111" s="81"/>
      <c r="B111" s="83" t="s">
        <v>45</v>
      </c>
      <c r="C111" s="91">
        <f>C33+C46+C59+C68+C83+C96</f>
        <v>40335.5</v>
      </c>
    </row>
    <row r="112" spans="1:4" ht="15.75" thickBot="1">
      <c r="A112" s="82"/>
      <c r="B112" s="80" t="s">
        <v>151</v>
      </c>
      <c r="C112" s="92">
        <v>803.3</v>
      </c>
      <c r="D112" s="75"/>
    </row>
    <row r="113" spans="1:3" ht="15" thickBot="1">
      <c r="A113" s="95"/>
      <c r="B113" s="108" t="s">
        <v>153</v>
      </c>
      <c r="C113" s="93">
        <f>SUM(C111:C112)</f>
        <v>41138.8</v>
      </c>
    </row>
    <row r="114" spans="1:3" ht="15.75" thickBot="1">
      <c r="A114" s="71" t="s">
        <v>128</v>
      </c>
      <c r="B114" s="62" t="s">
        <v>129</v>
      </c>
      <c r="C114" s="90"/>
    </row>
    <row r="115" spans="1:3" ht="12.75">
      <c r="A115" s="89"/>
      <c r="B115" s="5" t="s">
        <v>124</v>
      </c>
      <c r="C115" s="50">
        <f>C24</f>
        <v>2113.9</v>
      </c>
    </row>
    <row r="116" spans="1:3" ht="12.75">
      <c r="A116" s="78"/>
      <c r="B116" s="4" t="s">
        <v>125</v>
      </c>
      <c r="C116" s="41">
        <f>C25</f>
        <v>823.7</v>
      </c>
    </row>
    <row r="117" spans="1:3" ht="12.75">
      <c r="A117" s="78"/>
      <c r="B117" s="4" t="s">
        <v>126</v>
      </c>
      <c r="C117" s="41">
        <f>C26</f>
        <v>450.1</v>
      </c>
    </row>
    <row r="118" spans="1:3" ht="12.75">
      <c r="A118" s="78"/>
      <c r="B118" s="4" t="s">
        <v>138</v>
      </c>
      <c r="C118" s="41">
        <f>C27</f>
        <v>2035.4</v>
      </c>
    </row>
    <row r="119" spans="1:3" ht="13.5" thickBot="1">
      <c r="A119" s="101"/>
      <c r="B119" s="6" t="s">
        <v>137</v>
      </c>
      <c r="C119" s="41">
        <f>C28</f>
        <v>2766.8</v>
      </c>
    </row>
    <row r="120" spans="1:3" ht="15.75" thickBot="1">
      <c r="A120" s="96"/>
      <c r="B120" s="108" t="s">
        <v>154</v>
      </c>
      <c r="C120" s="98">
        <f>SUM(C115:C119)</f>
        <v>8189.900000000001</v>
      </c>
    </row>
    <row r="121" spans="1:3" ht="15.75" thickBot="1">
      <c r="A121" s="96"/>
      <c r="B121" s="97" t="s">
        <v>45</v>
      </c>
      <c r="C121" s="109">
        <f>C113+C120</f>
        <v>49328.700000000004</v>
      </c>
    </row>
    <row r="122" spans="1:3" ht="15.75" thickBot="1">
      <c r="A122" s="94"/>
      <c r="B122" s="74" t="s">
        <v>152</v>
      </c>
      <c r="C122" s="93">
        <v>751.2</v>
      </c>
    </row>
    <row r="123" spans="1:3" ht="15.75" thickBot="1">
      <c r="A123" s="103"/>
      <c r="B123" s="104" t="s">
        <v>130</v>
      </c>
      <c r="C123" s="110">
        <f>SUM(C121:C122)</f>
        <v>50079.9</v>
      </c>
    </row>
    <row r="124" spans="1:3" ht="15">
      <c r="A124" s="105"/>
      <c r="B124" s="106"/>
      <c r="C124" s="107"/>
    </row>
    <row r="125" spans="2:3" ht="12.75">
      <c r="B125" s="1"/>
      <c r="C125" s="85"/>
    </row>
    <row r="126" spans="2:3" ht="12.75">
      <c r="B126" s="1" t="s">
        <v>51</v>
      </c>
      <c r="C126" s="1"/>
    </row>
    <row r="127" spans="2:3" ht="12.75">
      <c r="B127" s="1"/>
      <c r="C127" s="1"/>
    </row>
    <row r="128" ht="12.75">
      <c r="B128" t="s">
        <v>50</v>
      </c>
    </row>
    <row r="130" ht="12.75">
      <c r="B130" t="s">
        <v>52</v>
      </c>
    </row>
  </sheetData>
  <sheetProtection/>
  <mergeCells count="2">
    <mergeCell ref="A1:C1"/>
    <mergeCell ref="A2:C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User_02</cp:lastModifiedBy>
  <cp:lastPrinted>2014-04-28T10:39:19Z</cp:lastPrinted>
  <dcterms:created xsi:type="dcterms:W3CDTF">2002-09-12T12:46:29Z</dcterms:created>
  <dcterms:modified xsi:type="dcterms:W3CDTF">2014-05-12T05:35:39Z</dcterms:modified>
  <cp:category/>
  <cp:version/>
  <cp:contentType/>
  <cp:contentStatus/>
</cp:coreProperties>
</file>