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50" tabRatio="601" activeTab="0"/>
  </bookViews>
  <sheets>
    <sheet name="Свод 2012г." sheetId="1" r:id="rId1"/>
    <sheet name="01.01.12г." sheetId="2" r:id="rId2"/>
    <sheet name="01.08.12г." sheetId="3" r:id="rId3"/>
  </sheets>
  <definedNames/>
  <calcPr fullCalcOnLoad="1"/>
</workbook>
</file>

<file path=xl/sharedStrings.xml><?xml version="1.0" encoding="utf-8"?>
<sst xmlns="http://schemas.openxmlformats.org/spreadsheetml/2006/main" count="531" uniqueCount="163">
  <si>
    <t>Наименование статей</t>
  </si>
  <si>
    <t>1.</t>
  </si>
  <si>
    <t>2.</t>
  </si>
  <si>
    <t>1.1.</t>
  </si>
  <si>
    <t>1.2.</t>
  </si>
  <si>
    <t>1.3.</t>
  </si>
  <si>
    <t>в том числе:</t>
  </si>
  <si>
    <t>3.</t>
  </si>
  <si>
    <t>4.</t>
  </si>
  <si>
    <t>5.</t>
  </si>
  <si>
    <t>№</t>
  </si>
  <si>
    <t>Эксплуатируемая площадь жилищного фонда, кв.м.</t>
  </si>
  <si>
    <t>п/п</t>
  </si>
  <si>
    <t xml:space="preserve">   жилых зданий и придомовой территории</t>
  </si>
  <si>
    <t xml:space="preserve"> - Оплата труда рабочих</t>
  </si>
  <si>
    <t xml:space="preserve"> - Прочие расходы по обеспечению санитарного состояния</t>
  </si>
  <si>
    <t>2.1.</t>
  </si>
  <si>
    <t>2.2.</t>
  </si>
  <si>
    <t xml:space="preserve"> - Техобслуживание вентканалов и дымоходов</t>
  </si>
  <si>
    <t>2.3.</t>
  </si>
  <si>
    <t>2.6.</t>
  </si>
  <si>
    <t>3.1.</t>
  </si>
  <si>
    <t>4.1.</t>
  </si>
  <si>
    <t>4.2.</t>
  </si>
  <si>
    <t xml:space="preserve"> - Прочие расходы</t>
  </si>
  <si>
    <t>4.3.</t>
  </si>
  <si>
    <t>4.4.</t>
  </si>
  <si>
    <t>4.5.</t>
  </si>
  <si>
    <t>4.6.</t>
  </si>
  <si>
    <t>5.1.</t>
  </si>
  <si>
    <t>5.2.</t>
  </si>
  <si>
    <t>6.1.</t>
  </si>
  <si>
    <t xml:space="preserve"> - З/плата</t>
  </si>
  <si>
    <t>6.2.</t>
  </si>
  <si>
    <t>6.3.</t>
  </si>
  <si>
    <t xml:space="preserve"> - Почтово-телеграфные расходы</t>
  </si>
  <si>
    <t>6.4.</t>
  </si>
  <si>
    <t>6.6.</t>
  </si>
  <si>
    <t>6.7.</t>
  </si>
  <si>
    <t xml:space="preserve"> - Канцелярские товары и периодические издания</t>
  </si>
  <si>
    <t>Платные услуги</t>
  </si>
  <si>
    <t>2.7.</t>
  </si>
  <si>
    <t>Общецеховые расходы</t>
  </si>
  <si>
    <t xml:space="preserve"> - Дератизация  подвалов </t>
  </si>
  <si>
    <t xml:space="preserve"> - Прочие прямые расходы</t>
  </si>
  <si>
    <t>6.9.</t>
  </si>
  <si>
    <t xml:space="preserve">ИТОГО расходов </t>
  </si>
  <si>
    <t xml:space="preserve"> - Затраты на аварийные работы</t>
  </si>
  <si>
    <t xml:space="preserve"> - Затраты на паспортистов</t>
  </si>
  <si>
    <t xml:space="preserve"> - Диагностическое обследование</t>
  </si>
  <si>
    <t>3.2.</t>
  </si>
  <si>
    <t>Главный бухгалтер __________________________ В.Н. Пикина</t>
  </si>
  <si>
    <t>Управляющий ООО "ЖЭУ №10" _______________ М.П. Луценко</t>
  </si>
  <si>
    <t>Начальник ППО ____________________________ М.С. Семёнова</t>
  </si>
  <si>
    <t>6.8.</t>
  </si>
  <si>
    <t>6.10.</t>
  </si>
  <si>
    <t>6.11.</t>
  </si>
  <si>
    <t xml:space="preserve"> - Услуги банка</t>
  </si>
  <si>
    <t xml:space="preserve"> - Обучение персонала </t>
  </si>
  <si>
    <t xml:space="preserve"> - Приобретение ОС</t>
  </si>
  <si>
    <t xml:space="preserve"> - Охрана труда</t>
  </si>
  <si>
    <t>3.3.</t>
  </si>
  <si>
    <t xml:space="preserve"> - Уборка кабин лифта</t>
  </si>
  <si>
    <t>* приобретение спецодежды, инструмента и инвентаря</t>
  </si>
  <si>
    <t>* вывоз крупно-габаритного мусора</t>
  </si>
  <si>
    <t>1. Предоставление услуг по содержанию общего имущества и управлению МКД</t>
  </si>
  <si>
    <t>2.4.</t>
  </si>
  <si>
    <t>2.5.</t>
  </si>
  <si>
    <t>* тех.осведетельствование</t>
  </si>
  <si>
    <t>* электротехнические работы</t>
  </si>
  <si>
    <t>* измерение "фаза-нуль"</t>
  </si>
  <si>
    <t xml:space="preserve"> - Материалы </t>
  </si>
  <si>
    <t>Содержание инженерных коммуникаций и конструктивных элементов,</t>
  </si>
  <si>
    <t>Расходы связанные с управлением МКД</t>
  </si>
  <si>
    <t xml:space="preserve"> - З/пл. мастеров, инженер по снабжению,уборщицы служебных помещений, сторожа</t>
  </si>
  <si>
    <t xml:space="preserve"> - Аренда произв-х помещений</t>
  </si>
  <si>
    <t>6.5.</t>
  </si>
  <si>
    <t xml:space="preserve"> - Аренда адм. помещений</t>
  </si>
  <si>
    <t xml:space="preserve"> - Платежи в ассоциацию</t>
  </si>
  <si>
    <t>6.12.</t>
  </si>
  <si>
    <t>6.13.</t>
  </si>
  <si>
    <t xml:space="preserve">* ГСМ </t>
  </si>
  <si>
    <t xml:space="preserve">* страхование автотранспорта </t>
  </si>
  <si>
    <t>Площадь убираемая:</t>
  </si>
  <si>
    <t xml:space="preserve"> - электроэнергия</t>
  </si>
  <si>
    <t>3.4.</t>
  </si>
  <si>
    <t xml:space="preserve"> - Страховка лифтов </t>
  </si>
  <si>
    <t xml:space="preserve"> - З/пл. диспетчеров, бух. л/счетов,юриста</t>
  </si>
  <si>
    <t xml:space="preserve"> - Техническое обслуживание</t>
  </si>
  <si>
    <t xml:space="preserve"> - начислено за жилые помещения</t>
  </si>
  <si>
    <t>Реализация услуг по содержанию жилищного фонда</t>
  </si>
  <si>
    <t xml:space="preserve"> - Услуги по сбору и обработке платежей КВЦ</t>
  </si>
  <si>
    <t xml:space="preserve"> - Содержание электротехнического оборудования мест общего пользования, в т.ч.:</t>
  </si>
  <si>
    <t>Налог на доходы</t>
  </si>
  <si>
    <t xml:space="preserve"> - начислено за нежилые помещения и по договорам</t>
  </si>
  <si>
    <t>Рентабельность</t>
  </si>
  <si>
    <t>Всего</t>
  </si>
  <si>
    <t>2. Предоставление коммунальных услуг</t>
  </si>
  <si>
    <t xml:space="preserve"> - холодное водоснабжение</t>
  </si>
  <si>
    <t xml:space="preserve"> - водоотведение</t>
  </si>
  <si>
    <t xml:space="preserve"> - горячее водоснабжение и отопление</t>
  </si>
  <si>
    <r>
      <t xml:space="preserve"> - </t>
    </r>
    <r>
      <rPr>
        <sz val="9"/>
        <rFont val="Arial Cyr"/>
        <family val="0"/>
      </rPr>
      <t>Техобслуживание газового оборуд., относящегося к общ. имуществу (</t>
    </r>
    <r>
      <rPr>
        <sz val="8"/>
        <rFont val="Arial Cyr"/>
        <family val="0"/>
      </rPr>
      <t>стояки, вентили)</t>
    </r>
  </si>
  <si>
    <t>А.</t>
  </si>
  <si>
    <t>Б.</t>
  </si>
  <si>
    <t>Себестоимость услуг по содержанию жилого фонда:</t>
  </si>
  <si>
    <t>ИТОГО</t>
  </si>
  <si>
    <t>ВСЕГО РАСХОДОВ</t>
  </si>
  <si>
    <t>Финансовый план</t>
  </si>
  <si>
    <t>ВСЕГО ДОХОДОВ</t>
  </si>
  <si>
    <t>тыс.руб.</t>
  </si>
  <si>
    <t>Сумма,</t>
  </si>
  <si>
    <t xml:space="preserve"> - Вывоз твёрдо-бытовых отходов (без учёта КГМ)</t>
  </si>
  <si>
    <t xml:space="preserve"> - Захоронение твёрдо-бытовых отходов (с учётом КГМ)</t>
  </si>
  <si>
    <t>* дворники</t>
  </si>
  <si>
    <t>* уборщицы</t>
  </si>
  <si>
    <t xml:space="preserve">   дворники</t>
  </si>
  <si>
    <t xml:space="preserve">   уборщицы</t>
  </si>
  <si>
    <t>Благоустройство и санитарная очистка домовладений всего,</t>
  </si>
  <si>
    <t>Расходы по содержанию и ремонту лифтового оборудование всего,</t>
  </si>
  <si>
    <t>Прочие прямые затраты всего,</t>
  </si>
  <si>
    <t>Общеэксплуатационные расходы (содержание АУП) всего,</t>
  </si>
  <si>
    <t>Приобретение коммунальных ресурсов всего, в том числе:</t>
  </si>
  <si>
    <t>Содержание домохозяйства всего,</t>
  </si>
  <si>
    <t>ИТОГО:</t>
  </si>
  <si>
    <t>* валка деревьев</t>
  </si>
  <si>
    <t xml:space="preserve"> - Спецодежда, инструмент</t>
  </si>
  <si>
    <t xml:space="preserve"> - Оплата труда рабочих БТР, водителей</t>
  </si>
  <si>
    <t xml:space="preserve"> - Обслуживание кассы </t>
  </si>
  <si>
    <t>Доходы</t>
  </si>
  <si>
    <t>Расходы</t>
  </si>
  <si>
    <t xml:space="preserve"> - Коммунальные платежи</t>
  </si>
  <si>
    <t xml:space="preserve"> - Содержание и эксплуатация вычислительной техники, интернет</t>
  </si>
  <si>
    <t xml:space="preserve"> - Охрана адм. помещения</t>
  </si>
  <si>
    <t>Количество многоквартирных домов - 76</t>
  </si>
  <si>
    <t xml:space="preserve"> - нежилых помещений - 6482,4м2</t>
  </si>
  <si>
    <t>Количество проживающих - 11068чел.</t>
  </si>
  <si>
    <t xml:space="preserve"> - ЕСН 20,2%</t>
  </si>
  <si>
    <t xml:space="preserve">* приобретение зап.частей и ремонт а/машин </t>
  </si>
  <si>
    <t>* амортизация ОС</t>
  </si>
  <si>
    <t>* прочие расходы (закупка медикаментов, спецпитания и т.д.)</t>
  </si>
  <si>
    <t>ООО "ЖЭУ №10" на 01.01.2012года.</t>
  </si>
  <si>
    <t>* оплата за электроэнергию мест общего пользования и лифтов</t>
  </si>
  <si>
    <t>* приобретение песочно-соляной смеси, песка, механизиров-я уборка придом. тер-и</t>
  </si>
  <si>
    <t xml:space="preserve">* содержание придомовой территории (детско-спорт. площадок) </t>
  </si>
  <si>
    <t xml:space="preserve">* проведение мероприятий по противопожарной безопасности </t>
  </si>
  <si>
    <t xml:space="preserve">1 квартал, </t>
  </si>
  <si>
    <t>тыс. руб.</t>
  </si>
  <si>
    <t xml:space="preserve">2 квартал, </t>
  </si>
  <si>
    <t xml:space="preserve">3 квартал, </t>
  </si>
  <si>
    <t xml:space="preserve">4 квартал, </t>
  </si>
  <si>
    <t>Итого,</t>
  </si>
  <si>
    <t>Количество многоквартирных домов - 75</t>
  </si>
  <si>
    <t>Общая площадь жилищного фонда - 244315,2м2</t>
  </si>
  <si>
    <t xml:space="preserve"> - жилых помещений - 238037,9м2</t>
  </si>
  <si>
    <t xml:space="preserve"> - нежилых помещений - 6277,3м2</t>
  </si>
  <si>
    <t xml:space="preserve"> - асфальт дворовый (3 класс) - 61217,7м2</t>
  </si>
  <si>
    <t xml:space="preserve"> - газон - 177202,1м2</t>
  </si>
  <si>
    <t>Количество лифтов - 21</t>
  </si>
  <si>
    <t>ООО "ЖЭУ №10" на 01.08.2012года.</t>
  </si>
  <si>
    <t>Общая площадь жилищного фонда - 240954,2м2</t>
  </si>
  <si>
    <t xml:space="preserve"> - жилых помещений - 234471,8м2</t>
  </si>
  <si>
    <t xml:space="preserve"> - асфальт дворовый (3 класс) - 60553,4м2</t>
  </si>
  <si>
    <t xml:space="preserve"> - газон - 173776,9м2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</si>
</sst>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_-* #,##0.0_р_._-;\-* #,##0.0_р_._-;_-* &quot;-&quot;_р_._-;_-@_-"/>
  </numFmts>
  <fonts count="8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16" fontId="0" fillId="0" borderId="7" xfId="0" applyNumberFormat="1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3" xfId="0" applyFont="1" applyBorder="1" applyAlignment="1">
      <alignment/>
    </xf>
    <xf numFmtId="9" fontId="4" fillId="0" borderId="18" xfId="17" applyFont="1" applyBorder="1" applyAlignment="1">
      <alignment horizontal="left"/>
    </xf>
    <xf numFmtId="9" fontId="4" fillId="0" borderId="19" xfId="17" applyFont="1" applyBorder="1" applyAlignment="1">
      <alignment horizontal="left"/>
    </xf>
    <xf numFmtId="9" fontId="0" fillId="0" borderId="3" xfId="17" applyFont="1" applyBorder="1" applyAlignment="1">
      <alignment horizontal="left"/>
    </xf>
    <xf numFmtId="9" fontId="0" fillId="0" borderId="20" xfId="17" applyFont="1" applyBorder="1" applyAlignment="1">
      <alignment horizontal="left"/>
    </xf>
    <xf numFmtId="9" fontId="0" fillId="0" borderId="19" xfId="17" applyFont="1" applyBorder="1" applyAlignment="1">
      <alignment horizontal="left"/>
    </xf>
    <xf numFmtId="9" fontId="0" fillId="0" borderId="3" xfId="17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5" fillId="0" borderId="26" xfId="17" applyNumberFormat="1" applyFont="1" applyBorder="1" applyAlignment="1">
      <alignment horizontal="center"/>
    </xf>
    <xf numFmtId="9" fontId="4" fillId="0" borderId="24" xfId="17" applyFont="1" applyBorder="1" applyAlignment="1">
      <alignment horizontal="center"/>
    </xf>
    <xf numFmtId="164" fontId="0" fillId="0" borderId="25" xfId="17" applyNumberFormat="1" applyFont="1" applyBorder="1" applyAlignment="1">
      <alignment horizontal="center"/>
    </xf>
    <xf numFmtId="0" fontId="0" fillId="0" borderId="25" xfId="17" applyNumberFormat="1" applyFont="1" applyBorder="1" applyAlignment="1">
      <alignment horizontal="center"/>
    </xf>
    <xf numFmtId="0" fontId="0" fillId="0" borderId="24" xfId="17" applyNumberFormat="1" applyFont="1" applyBorder="1" applyAlignment="1">
      <alignment horizontal="center"/>
    </xf>
    <xf numFmtId="164" fontId="0" fillId="0" borderId="24" xfId="17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25" xfId="17" applyNumberFormat="1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164" fontId="5" fillId="0" borderId="3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5" xfId="17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4" fontId="5" fillId="0" borderId="26" xfId="17" applyNumberFormat="1" applyFont="1" applyFill="1" applyBorder="1" applyAlignment="1">
      <alignment horizontal="center"/>
    </xf>
    <xf numFmtId="9" fontId="4" fillId="0" borderId="24" xfId="17" applyFont="1" applyFill="1" applyBorder="1" applyAlignment="1">
      <alignment horizontal="center"/>
    </xf>
    <xf numFmtId="164" fontId="0" fillId="0" borderId="25" xfId="17" applyNumberFormat="1" applyFont="1" applyFill="1" applyBorder="1" applyAlignment="1">
      <alignment horizontal="center"/>
    </xf>
    <xf numFmtId="164" fontId="0" fillId="0" borderId="24" xfId="17" applyNumberFormat="1" applyFont="1" applyFill="1" applyBorder="1" applyAlignment="1">
      <alignment horizontal="center"/>
    </xf>
    <xf numFmtId="0" fontId="0" fillId="0" borderId="24" xfId="17" applyNumberFormat="1" applyFont="1" applyFill="1" applyBorder="1" applyAlignment="1">
      <alignment horizontal="center"/>
    </xf>
    <xf numFmtId="0" fontId="0" fillId="0" borderId="25" xfId="17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5.125" style="10" bestFit="1" customWidth="1"/>
    <col min="2" max="2" width="73.125" style="0" customWidth="1"/>
    <col min="3" max="6" width="10.25390625" style="0" bestFit="1" customWidth="1"/>
    <col min="7" max="7" width="8.75390625" style="0" bestFit="1" customWidth="1"/>
  </cols>
  <sheetData>
    <row r="1" spans="1:7" ht="15.75">
      <c r="A1" s="152" t="s">
        <v>107</v>
      </c>
      <c r="B1" s="152"/>
      <c r="C1" s="152"/>
      <c r="D1" s="152"/>
      <c r="E1" s="152"/>
      <c r="F1" s="152"/>
      <c r="G1" s="152"/>
    </row>
    <row r="2" spans="1:7" ht="15.75">
      <c r="A2" s="152" t="s">
        <v>140</v>
      </c>
      <c r="B2" s="152"/>
      <c r="C2" s="152"/>
      <c r="D2" s="152"/>
      <c r="E2" s="152"/>
      <c r="F2" s="152"/>
      <c r="G2" s="152"/>
    </row>
    <row r="3" spans="1:7" ht="15.75" thickBot="1">
      <c r="A3" s="151"/>
      <c r="B3" s="151"/>
      <c r="C3" s="151"/>
      <c r="D3" s="151"/>
      <c r="E3" s="151"/>
      <c r="F3" s="151"/>
      <c r="G3" s="151"/>
    </row>
    <row r="4" spans="1:7" ht="12.75">
      <c r="A4" s="147" t="s">
        <v>10</v>
      </c>
      <c r="B4" s="148" t="s">
        <v>0</v>
      </c>
      <c r="C4" s="143" t="s">
        <v>145</v>
      </c>
      <c r="D4" s="143" t="s">
        <v>147</v>
      </c>
      <c r="E4" s="143" t="s">
        <v>148</v>
      </c>
      <c r="F4" s="143" t="s">
        <v>149</v>
      </c>
      <c r="G4" s="144" t="s">
        <v>150</v>
      </c>
    </row>
    <row r="5" spans="1:7" ht="13.5" thickBot="1">
      <c r="A5" s="149" t="s">
        <v>12</v>
      </c>
      <c r="B5" s="150"/>
      <c r="C5" s="145" t="s">
        <v>146</v>
      </c>
      <c r="D5" s="145" t="s">
        <v>146</v>
      </c>
      <c r="E5" s="145" t="s">
        <v>146</v>
      </c>
      <c r="F5" s="145" t="s">
        <v>146</v>
      </c>
      <c r="G5" s="146" t="s">
        <v>146</v>
      </c>
    </row>
    <row r="6" spans="1:7" ht="15">
      <c r="A6" s="89"/>
      <c r="B6" s="91" t="s">
        <v>11</v>
      </c>
      <c r="C6" s="110"/>
      <c r="D6" s="110"/>
      <c r="E6" s="110"/>
      <c r="F6" s="110"/>
      <c r="G6" s="52"/>
    </row>
    <row r="7" spans="1:7" ht="12.75">
      <c r="A7" s="29" t="s">
        <v>1</v>
      </c>
      <c r="B7" s="6" t="s">
        <v>133</v>
      </c>
      <c r="C7" s="111"/>
      <c r="D7" s="111"/>
      <c r="E7" s="111"/>
      <c r="F7" s="111"/>
      <c r="G7" s="53"/>
    </row>
    <row r="8" spans="1:7" ht="12.75">
      <c r="A8" s="29" t="s">
        <v>2</v>
      </c>
      <c r="B8" s="6" t="s">
        <v>152</v>
      </c>
      <c r="C8" s="111"/>
      <c r="D8" s="111"/>
      <c r="E8" s="111"/>
      <c r="F8" s="111"/>
      <c r="G8" s="53"/>
    </row>
    <row r="9" spans="1:7" ht="12.75">
      <c r="A9" s="29" t="s">
        <v>16</v>
      </c>
      <c r="B9" s="6" t="s">
        <v>153</v>
      </c>
      <c r="C9" s="111"/>
      <c r="D9" s="111"/>
      <c r="E9" s="111"/>
      <c r="F9" s="111"/>
      <c r="G9" s="53"/>
    </row>
    <row r="10" spans="1:7" ht="12.75">
      <c r="A10" s="29" t="s">
        <v>17</v>
      </c>
      <c r="B10" s="6" t="s">
        <v>154</v>
      </c>
      <c r="C10" s="111"/>
      <c r="D10" s="111"/>
      <c r="E10" s="111"/>
      <c r="F10" s="111"/>
      <c r="G10" s="53"/>
    </row>
    <row r="11" spans="1:7" ht="12.75">
      <c r="A11" s="29">
        <v>3</v>
      </c>
      <c r="B11" s="6" t="s">
        <v>83</v>
      </c>
      <c r="C11" s="111"/>
      <c r="D11" s="111"/>
      <c r="E11" s="111"/>
      <c r="F11" s="111"/>
      <c r="G11" s="53"/>
    </row>
    <row r="12" spans="1:7" ht="12.75">
      <c r="A12" s="29" t="s">
        <v>21</v>
      </c>
      <c r="B12" s="6" t="s">
        <v>155</v>
      </c>
      <c r="C12" s="111"/>
      <c r="D12" s="111"/>
      <c r="E12" s="111"/>
      <c r="F12" s="111"/>
      <c r="G12" s="53"/>
    </row>
    <row r="13" spans="1:7" ht="12.75">
      <c r="A13" s="29" t="s">
        <v>50</v>
      </c>
      <c r="B13" s="6" t="s">
        <v>156</v>
      </c>
      <c r="C13" s="111"/>
      <c r="D13" s="111"/>
      <c r="E13" s="111"/>
      <c r="F13" s="111"/>
      <c r="G13" s="53"/>
    </row>
    <row r="14" spans="1:7" ht="12.75">
      <c r="A14" s="102" t="s">
        <v>8</v>
      </c>
      <c r="B14" s="6" t="s">
        <v>157</v>
      </c>
      <c r="C14" s="111"/>
      <c r="D14" s="111"/>
      <c r="E14" s="111"/>
      <c r="F14" s="111"/>
      <c r="G14" s="53"/>
    </row>
    <row r="15" spans="1:7" ht="12.75">
      <c r="A15" s="29" t="s">
        <v>9</v>
      </c>
      <c r="B15" s="39" t="s">
        <v>135</v>
      </c>
      <c r="C15" s="111"/>
      <c r="D15" s="111"/>
      <c r="E15" s="111"/>
      <c r="F15" s="111"/>
      <c r="G15" s="53"/>
    </row>
    <row r="16" spans="1:7" ht="15" thickBot="1">
      <c r="A16" s="90"/>
      <c r="B16" s="5"/>
      <c r="C16" s="112"/>
      <c r="D16" s="112"/>
      <c r="E16" s="112"/>
      <c r="F16" s="112"/>
      <c r="G16" s="78"/>
    </row>
    <row r="17" spans="1:7" ht="15.75" thickBot="1">
      <c r="A17" s="88"/>
      <c r="B17" s="92" t="s">
        <v>128</v>
      </c>
      <c r="C17" s="113"/>
      <c r="D17" s="113"/>
      <c r="E17" s="113"/>
      <c r="F17" s="113"/>
      <c r="G17" s="82"/>
    </row>
    <row r="18" spans="1:7" ht="15">
      <c r="A18" s="79"/>
      <c r="B18" s="2" t="s">
        <v>65</v>
      </c>
      <c r="C18" s="110"/>
      <c r="D18" s="110"/>
      <c r="E18" s="110"/>
      <c r="F18" s="110"/>
      <c r="G18" s="52"/>
    </row>
    <row r="19" spans="1:7" ht="12.75">
      <c r="A19" s="22" t="s">
        <v>1</v>
      </c>
      <c r="B19" s="6" t="s">
        <v>90</v>
      </c>
      <c r="C19" s="114">
        <f>C20+C21</f>
        <v>8044.799999999999</v>
      </c>
      <c r="D19" s="114">
        <f>D20+D21</f>
        <v>8044.799999999999</v>
      </c>
      <c r="E19" s="114">
        <f>E20+E21</f>
        <v>8670</v>
      </c>
      <c r="F19" s="114">
        <f>F20+F21</f>
        <v>8982.6</v>
      </c>
      <c r="G19" s="54">
        <f>G20+G21</f>
        <v>33742.200000000004</v>
      </c>
    </row>
    <row r="20" spans="1:7" ht="12.75">
      <c r="A20" s="23"/>
      <c r="B20" s="6" t="s">
        <v>89</v>
      </c>
      <c r="C20" s="111">
        <v>7604.4</v>
      </c>
      <c r="D20" s="111">
        <v>7604.4</v>
      </c>
      <c r="E20" s="111">
        <v>8168.6</v>
      </c>
      <c r="F20" s="111">
        <v>8450.7</v>
      </c>
      <c r="G20" s="53">
        <f>SUM(C20:F20)</f>
        <v>31828.100000000002</v>
      </c>
    </row>
    <row r="21" spans="1:7" ht="12.75">
      <c r="A21" s="23"/>
      <c r="B21" s="6" t="s">
        <v>94</v>
      </c>
      <c r="C21" s="111">
        <v>440.4</v>
      </c>
      <c r="D21" s="111">
        <v>440.4</v>
      </c>
      <c r="E21" s="111">
        <v>501.4</v>
      </c>
      <c r="F21" s="111">
        <v>531.9</v>
      </c>
      <c r="G21" s="53">
        <f>SUM(C21:F21)</f>
        <v>1914.1</v>
      </c>
    </row>
    <row r="22" spans="1:7" ht="12.75">
      <c r="A22" s="19" t="s">
        <v>2</v>
      </c>
      <c r="B22" s="6" t="s">
        <v>40</v>
      </c>
      <c r="C22" s="111">
        <v>90</v>
      </c>
      <c r="D22" s="111">
        <v>90</v>
      </c>
      <c r="E22" s="111">
        <v>70</v>
      </c>
      <c r="F22" s="111">
        <v>60</v>
      </c>
      <c r="G22" s="53">
        <f>SUM(C22:F22)</f>
        <v>310</v>
      </c>
    </row>
    <row r="23" spans="1:7" ht="12.75">
      <c r="A23" s="19"/>
      <c r="B23" s="13" t="s">
        <v>123</v>
      </c>
      <c r="C23" s="115">
        <f>C19+C22</f>
        <v>8134.799999999999</v>
      </c>
      <c r="D23" s="115">
        <f>D19+D22</f>
        <v>8134.799999999999</v>
      </c>
      <c r="E23" s="115">
        <f>E19+E22</f>
        <v>8740</v>
      </c>
      <c r="F23" s="115">
        <f>F19+F22</f>
        <v>9042.6</v>
      </c>
      <c r="G23" s="55">
        <f>G19+G22</f>
        <v>34052.200000000004</v>
      </c>
    </row>
    <row r="24" spans="1:7" ht="15">
      <c r="A24" s="19"/>
      <c r="B24" s="14" t="s">
        <v>97</v>
      </c>
      <c r="C24" s="116"/>
      <c r="D24" s="116"/>
      <c r="E24" s="116"/>
      <c r="F24" s="116"/>
      <c r="G24" s="56"/>
    </row>
    <row r="25" spans="1:7" ht="12.75">
      <c r="A25" s="19"/>
      <c r="B25" s="6" t="s">
        <v>84</v>
      </c>
      <c r="C25" s="111">
        <v>391.8</v>
      </c>
      <c r="D25" s="111">
        <v>391.8</v>
      </c>
      <c r="E25" s="111">
        <v>407.2</v>
      </c>
      <c r="F25" s="111">
        <v>414.9</v>
      </c>
      <c r="G25" s="53">
        <f>SUM(C25:F25)</f>
        <v>1605.6999999999998</v>
      </c>
    </row>
    <row r="26" spans="1:7" ht="12.75">
      <c r="A26" s="19"/>
      <c r="B26" s="6" t="s">
        <v>98</v>
      </c>
      <c r="C26" s="111">
        <v>140.4</v>
      </c>
      <c r="D26" s="111">
        <v>140.4</v>
      </c>
      <c r="E26" s="111">
        <v>151.6</v>
      </c>
      <c r="F26" s="111">
        <v>157.2</v>
      </c>
      <c r="G26" s="53">
        <f>SUM(C26:F26)</f>
        <v>589.5999999999999</v>
      </c>
    </row>
    <row r="27" spans="1:7" ht="12.75">
      <c r="A27" s="19"/>
      <c r="B27" s="6" t="s">
        <v>99</v>
      </c>
      <c r="C27" s="111">
        <v>89.4</v>
      </c>
      <c r="D27" s="111">
        <v>89.4</v>
      </c>
      <c r="E27" s="111">
        <v>96.6</v>
      </c>
      <c r="F27" s="111">
        <v>100.2</v>
      </c>
      <c r="G27" s="53">
        <f>SUM(C27:F27)</f>
        <v>375.59999999999997</v>
      </c>
    </row>
    <row r="28" spans="1:7" ht="12.75">
      <c r="A28" s="19"/>
      <c r="B28" s="6" t="s">
        <v>100</v>
      </c>
      <c r="C28" s="111">
        <v>932.4</v>
      </c>
      <c r="D28" s="111">
        <v>932.4</v>
      </c>
      <c r="E28" s="111">
        <v>1007</v>
      </c>
      <c r="F28" s="111">
        <v>1044.3</v>
      </c>
      <c r="G28" s="53">
        <f>SUM(C28:F28)</f>
        <v>3916.1000000000004</v>
      </c>
    </row>
    <row r="29" spans="1:7" ht="12.75">
      <c r="A29" s="19"/>
      <c r="B29" s="13" t="s">
        <v>123</v>
      </c>
      <c r="C29" s="115">
        <f>SUM(C25:C28)</f>
        <v>1554</v>
      </c>
      <c r="D29" s="115">
        <f>SUM(D25:D28)</f>
        <v>1554</v>
      </c>
      <c r="E29" s="115">
        <f>SUM(E25:E28)</f>
        <v>1662.4</v>
      </c>
      <c r="F29" s="115">
        <f>SUM(F25:F28)</f>
        <v>1716.6</v>
      </c>
      <c r="G29" s="55">
        <f>SUM(G25:G28)</f>
        <v>6487</v>
      </c>
    </row>
    <row r="30" spans="1:7" ht="15.75" thickBot="1">
      <c r="A30" s="21"/>
      <c r="B30" s="86" t="s">
        <v>108</v>
      </c>
      <c r="C30" s="117">
        <f>C23+C29</f>
        <v>9688.8</v>
      </c>
      <c r="D30" s="117">
        <f>D23+D29</f>
        <v>9688.8</v>
      </c>
      <c r="E30" s="117">
        <f>E23+E29</f>
        <v>10402.4</v>
      </c>
      <c r="F30" s="117">
        <f>F23+F29</f>
        <v>10759.2</v>
      </c>
      <c r="G30" s="73">
        <f>G23+G29</f>
        <v>40539.200000000004</v>
      </c>
    </row>
    <row r="31" spans="1:7" ht="15.75" thickBot="1">
      <c r="A31" s="80"/>
      <c r="B31" s="92" t="s">
        <v>129</v>
      </c>
      <c r="C31" s="113"/>
      <c r="D31" s="113"/>
      <c r="E31" s="113"/>
      <c r="F31" s="113"/>
      <c r="G31" s="82"/>
    </row>
    <row r="32" spans="1:7" ht="15.75" thickBot="1">
      <c r="A32" s="95" t="s">
        <v>102</v>
      </c>
      <c r="B32" s="81" t="s">
        <v>104</v>
      </c>
      <c r="C32" s="113"/>
      <c r="D32" s="113"/>
      <c r="E32" s="113"/>
      <c r="F32" s="113"/>
      <c r="G32" s="82"/>
    </row>
    <row r="33" spans="1:7" ht="15">
      <c r="A33" s="93" t="s">
        <v>1</v>
      </c>
      <c r="B33" s="87" t="s">
        <v>117</v>
      </c>
      <c r="C33" s="118">
        <f>C35+C38+C39</f>
        <v>1218</v>
      </c>
      <c r="D33" s="118">
        <f>D35+D38+D39</f>
        <v>1218</v>
      </c>
      <c r="E33" s="118">
        <f>E35+E38+E39</f>
        <v>1265</v>
      </c>
      <c r="F33" s="118">
        <f>F35+F38+F39</f>
        <v>1288.5</v>
      </c>
      <c r="G33" s="94">
        <f>G35+G38+G39</f>
        <v>4989.5</v>
      </c>
    </row>
    <row r="34" spans="1:7" ht="15">
      <c r="A34" s="25"/>
      <c r="B34" s="2" t="s">
        <v>6</v>
      </c>
      <c r="C34" s="119"/>
      <c r="D34" s="119"/>
      <c r="E34" s="119"/>
      <c r="F34" s="119"/>
      <c r="G34" s="59"/>
    </row>
    <row r="35" spans="1:7" ht="12.75">
      <c r="A35" s="26" t="s">
        <v>3</v>
      </c>
      <c r="B35" s="7" t="s">
        <v>14</v>
      </c>
      <c r="C35" s="120">
        <f>SUM(C36:C37)</f>
        <v>822</v>
      </c>
      <c r="D35" s="120">
        <f>SUM(D36:D37)</f>
        <v>822</v>
      </c>
      <c r="E35" s="120">
        <f>SUM(E36:E37)</f>
        <v>858</v>
      </c>
      <c r="F35" s="120">
        <f>SUM(F36:F37)</f>
        <v>876</v>
      </c>
      <c r="G35" s="60">
        <f>SUM(G36:G37)</f>
        <v>3378</v>
      </c>
    </row>
    <row r="36" spans="1:7" ht="12.75">
      <c r="A36" s="19"/>
      <c r="B36" s="8" t="s">
        <v>113</v>
      </c>
      <c r="C36" s="121">
        <v>767.4</v>
      </c>
      <c r="D36" s="121">
        <v>767.4</v>
      </c>
      <c r="E36" s="121">
        <v>807.4</v>
      </c>
      <c r="F36" s="121">
        <v>827.4</v>
      </c>
      <c r="G36" s="53">
        <f>SUM(C36:F36)</f>
        <v>3169.6</v>
      </c>
    </row>
    <row r="37" spans="1:7" ht="12.75">
      <c r="A37" s="19"/>
      <c r="B37" s="8" t="s">
        <v>114</v>
      </c>
      <c r="C37" s="121">
        <v>54.6</v>
      </c>
      <c r="D37" s="121">
        <v>54.6</v>
      </c>
      <c r="E37" s="121">
        <v>50.6</v>
      </c>
      <c r="F37" s="121">
        <v>48.6</v>
      </c>
      <c r="G37" s="53">
        <f>SUM(C37:F37)</f>
        <v>208.4</v>
      </c>
    </row>
    <row r="38" spans="1:7" ht="12.75">
      <c r="A38" s="22" t="s">
        <v>4</v>
      </c>
      <c r="B38" s="8" t="s">
        <v>136</v>
      </c>
      <c r="C38" s="122">
        <v>166.8</v>
      </c>
      <c r="D38" s="122">
        <v>166.8</v>
      </c>
      <c r="E38" s="122">
        <v>173.6</v>
      </c>
      <c r="F38" s="122">
        <v>177</v>
      </c>
      <c r="G38" s="53">
        <f>SUM(C38:F38)</f>
        <v>684.2</v>
      </c>
    </row>
    <row r="39" spans="1:7" ht="12.75">
      <c r="A39" s="27" t="s">
        <v>5</v>
      </c>
      <c r="B39" s="8" t="s">
        <v>15</v>
      </c>
      <c r="C39" s="123">
        <f>C41+C44+C45</f>
        <v>229.2</v>
      </c>
      <c r="D39" s="123">
        <f>D41+D44+D45</f>
        <v>229.2</v>
      </c>
      <c r="E39" s="123">
        <f>E41+E44+E45</f>
        <v>233.4</v>
      </c>
      <c r="F39" s="123">
        <f>F41+F44+F45</f>
        <v>235.5</v>
      </c>
      <c r="G39" s="63">
        <f>G41+G44+G45</f>
        <v>927.3</v>
      </c>
    </row>
    <row r="40" spans="1:7" ht="12.75">
      <c r="A40" s="28"/>
      <c r="B40" s="7" t="s">
        <v>13</v>
      </c>
      <c r="C40" s="121"/>
      <c r="D40" s="121"/>
      <c r="E40" s="121"/>
      <c r="F40" s="121"/>
      <c r="G40" s="61"/>
    </row>
    <row r="41" spans="1:7" ht="12.75">
      <c r="A41" s="26"/>
      <c r="B41" s="9" t="s">
        <v>63</v>
      </c>
      <c r="C41" s="121">
        <f>SUM(C42:C43)</f>
        <v>33.9</v>
      </c>
      <c r="D41" s="121">
        <f>SUM(D42:D43)</f>
        <v>33.9</v>
      </c>
      <c r="E41" s="121">
        <f>SUM(E42:E43)</f>
        <v>36.3</v>
      </c>
      <c r="F41" s="121">
        <f>SUM(F42:F43)</f>
        <v>37.5</v>
      </c>
      <c r="G41" s="61">
        <f>SUM(G42:G43)</f>
        <v>141.6</v>
      </c>
    </row>
    <row r="42" spans="1:7" ht="12.75">
      <c r="A42" s="29"/>
      <c r="B42" s="6" t="s">
        <v>115</v>
      </c>
      <c r="C42" s="124">
        <v>31.8</v>
      </c>
      <c r="D42" s="124">
        <v>31.8</v>
      </c>
      <c r="E42" s="124">
        <v>34.4</v>
      </c>
      <c r="F42" s="124">
        <v>35.7</v>
      </c>
      <c r="G42" s="53">
        <f>SUM(C42:F42)</f>
        <v>133.7</v>
      </c>
    </row>
    <row r="43" spans="1:7" ht="12.75">
      <c r="A43" s="27"/>
      <c r="B43" s="8" t="s">
        <v>116</v>
      </c>
      <c r="C43" s="124">
        <v>2.1</v>
      </c>
      <c r="D43" s="124">
        <v>2.1</v>
      </c>
      <c r="E43" s="124">
        <v>1.9</v>
      </c>
      <c r="F43" s="124">
        <v>1.8</v>
      </c>
      <c r="G43" s="53">
        <f>SUM(C43:F43)</f>
        <v>7.8999999999999995</v>
      </c>
    </row>
    <row r="44" spans="1:7" ht="12.75">
      <c r="A44" s="27"/>
      <c r="B44" s="8" t="s">
        <v>142</v>
      </c>
      <c r="C44" s="124">
        <v>144.6</v>
      </c>
      <c r="D44" s="124">
        <v>144.6</v>
      </c>
      <c r="E44" s="124">
        <v>146</v>
      </c>
      <c r="F44" s="124">
        <v>146.7</v>
      </c>
      <c r="G44" s="53">
        <f>SUM(C44:F44)</f>
        <v>581.9</v>
      </c>
    </row>
    <row r="45" spans="1:7" ht="12.75">
      <c r="A45" s="27"/>
      <c r="B45" s="8" t="s">
        <v>64</v>
      </c>
      <c r="C45" s="111">
        <v>50.7</v>
      </c>
      <c r="D45" s="111">
        <v>50.7</v>
      </c>
      <c r="E45" s="111">
        <v>51.1</v>
      </c>
      <c r="F45" s="111">
        <v>51.3</v>
      </c>
      <c r="G45" s="53">
        <f>SUM(C45:F45)</f>
        <v>203.8</v>
      </c>
    </row>
    <row r="46" spans="1:7" ht="15">
      <c r="A46" s="24" t="s">
        <v>2</v>
      </c>
      <c r="B46" s="3" t="s">
        <v>122</v>
      </c>
      <c r="C46" s="125">
        <f>C48+C49+C50+C52+C53+C54+C55</f>
        <v>1233</v>
      </c>
      <c r="D46" s="125">
        <f>D48+D49+D50+D52+D53+D54+D55</f>
        <v>1233</v>
      </c>
      <c r="E46" s="125">
        <f>E48+E49+E50+E52+E53+E54+E55</f>
        <v>1362.1999999999998</v>
      </c>
      <c r="F46" s="125">
        <f>F48+F49+F50+F52+F53+F54+F55</f>
        <v>1426.8</v>
      </c>
      <c r="G46" s="58">
        <f>G48+G49+G50+G52+G53+G54+G55</f>
        <v>5255</v>
      </c>
    </row>
    <row r="47" spans="1:7" ht="15">
      <c r="A47" s="25"/>
      <c r="B47" s="2" t="s">
        <v>6</v>
      </c>
      <c r="C47" s="110"/>
      <c r="D47" s="110"/>
      <c r="E47" s="110"/>
      <c r="F47" s="110"/>
      <c r="G47" s="52"/>
    </row>
    <row r="48" spans="1:7" ht="12.75">
      <c r="A48" s="29" t="s">
        <v>16</v>
      </c>
      <c r="B48" s="6" t="s">
        <v>111</v>
      </c>
      <c r="C48" s="111">
        <v>414.6</v>
      </c>
      <c r="D48" s="111">
        <v>414.6</v>
      </c>
      <c r="E48" s="111">
        <v>458.4</v>
      </c>
      <c r="F48" s="111">
        <v>480.3</v>
      </c>
      <c r="G48" s="53">
        <f aca="true" t="shared" si="0" ref="G48:G54">SUM(C48:F48)</f>
        <v>1767.8999999999999</v>
      </c>
    </row>
    <row r="49" spans="1:7" ht="12.75">
      <c r="A49" s="27" t="s">
        <v>17</v>
      </c>
      <c r="B49" s="8" t="s">
        <v>112</v>
      </c>
      <c r="C49" s="126">
        <v>176.1</v>
      </c>
      <c r="D49" s="126">
        <v>176.1</v>
      </c>
      <c r="E49" s="126">
        <v>190.7</v>
      </c>
      <c r="F49" s="126">
        <v>198</v>
      </c>
      <c r="G49" s="53">
        <f t="shared" si="0"/>
        <v>740.9</v>
      </c>
    </row>
    <row r="50" spans="1:7" ht="12.75">
      <c r="A50" s="29" t="s">
        <v>19</v>
      </c>
      <c r="B50" s="16" t="s">
        <v>92</v>
      </c>
      <c r="C50" s="126">
        <v>436.2</v>
      </c>
      <c r="D50" s="126">
        <v>436.2</v>
      </c>
      <c r="E50" s="126">
        <v>465.8</v>
      </c>
      <c r="F50" s="126">
        <v>480.6</v>
      </c>
      <c r="G50" s="53">
        <f t="shared" si="0"/>
        <v>1818.8000000000002</v>
      </c>
    </row>
    <row r="51" spans="1:7" ht="12.75">
      <c r="A51" s="29"/>
      <c r="B51" s="8" t="s">
        <v>141</v>
      </c>
      <c r="C51" s="126"/>
      <c r="D51" s="126"/>
      <c r="E51" s="126"/>
      <c r="F51" s="126"/>
      <c r="G51" s="53"/>
    </row>
    <row r="52" spans="1:7" ht="12.75">
      <c r="A52" s="29" t="s">
        <v>66</v>
      </c>
      <c r="B52" s="6" t="s">
        <v>43</v>
      </c>
      <c r="C52" s="111">
        <v>12</v>
      </c>
      <c r="D52" s="111">
        <v>12</v>
      </c>
      <c r="E52" s="111">
        <v>13.2</v>
      </c>
      <c r="F52" s="111">
        <v>13.8</v>
      </c>
      <c r="G52" s="53">
        <f t="shared" si="0"/>
        <v>51</v>
      </c>
    </row>
    <row r="53" spans="1:7" ht="12.75">
      <c r="A53" s="29" t="s">
        <v>67</v>
      </c>
      <c r="B53" s="8" t="s">
        <v>18</v>
      </c>
      <c r="C53" s="114">
        <v>42.6</v>
      </c>
      <c r="D53" s="114">
        <v>42.6</v>
      </c>
      <c r="E53" s="114">
        <v>59</v>
      </c>
      <c r="F53" s="114">
        <v>67.2</v>
      </c>
      <c r="G53" s="53">
        <f t="shared" si="0"/>
        <v>211.39999999999998</v>
      </c>
    </row>
    <row r="54" spans="1:7" ht="12.75">
      <c r="A54" s="27" t="s">
        <v>20</v>
      </c>
      <c r="B54" s="8" t="s">
        <v>101</v>
      </c>
      <c r="C54" s="126">
        <v>43.2</v>
      </c>
      <c r="D54" s="126">
        <v>43.2</v>
      </c>
      <c r="E54" s="126">
        <v>45.8</v>
      </c>
      <c r="F54" s="126">
        <v>47.1</v>
      </c>
      <c r="G54" s="53">
        <f t="shared" si="0"/>
        <v>179.29999999999998</v>
      </c>
    </row>
    <row r="55" spans="1:7" ht="12.75">
      <c r="A55" s="27" t="s">
        <v>41</v>
      </c>
      <c r="B55" s="6" t="s">
        <v>44</v>
      </c>
      <c r="C55" s="126">
        <f>SUM(C56:C58)</f>
        <v>108.3</v>
      </c>
      <c r="D55" s="126">
        <f>SUM(D56:D58)</f>
        <v>108.3</v>
      </c>
      <c r="E55" s="126">
        <f>SUM(E56:E58)</f>
        <v>129.3</v>
      </c>
      <c r="F55" s="126">
        <f>SUM(F56:F58)</f>
        <v>139.8</v>
      </c>
      <c r="G55" s="66">
        <f>SUM(G56:G58)</f>
        <v>485.7</v>
      </c>
    </row>
    <row r="56" spans="1:7" ht="12.75">
      <c r="A56" s="29"/>
      <c r="B56" s="6" t="s">
        <v>143</v>
      </c>
      <c r="C56" s="111">
        <v>21.6</v>
      </c>
      <c r="D56" s="111">
        <v>21.6</v>
      </c>
      <c r="E56" s="111">
        <v>21.8</v>
      </c>
      <c r="F56" s="111">
        <v>21.9</v>
      </c>
      <c r="G56" s="53">
        <f>SUM(C56:F56)</f>
        <v>86.9</v>
      </c>
    </row>
    <row r="57" spans="1:7" ht="12.75">
      <c r="A57" s="27"/>
      <c r="B57" s="6" t="s">
        <v>144</v>
      </c>
      <c r="C57" s="126">
        <v>21.6</v>
      </c>
      <c r="D57" s="126">
        <v>21.6</v>
      </c>
      <c r="E57" s="126">
        <v>21.8</v>
      </c>
      <c r="F57" s="126">
        <v>21.9</v>
      </c>
      <c r="G57" s="53">
        <f>SUM(C57:F57)</f>
        <v>86.9</v>
      </c>
    </row>
    <row r="58" spans="1:7" ht="12.75">
      <c r="A58" s="27"/>
      <c r="B58" s="6" t="s">
        <v>124</v>
      </c>
      <c r="C58" s="126">
        <v>65.1</v>
      </c>
      <c r="D58" s="126">
        <v>65.1</v>
      </c>
      <c r="E58" s="126">
        <v>85.7</v>
      </c>
      <c r="F58" s="126">
        <v>96</v>
      </c>
      <c r="G58" s="53">
        <f>SUM(C58:F58)</f>
        <v>311.9</v>
      </c>
    </row>
    <row r="59" spans="1:7" ht="15">
      <c r="A59" s="30" t="s">
        <v>7</v>
      </c>
      <c r="B59" s="40" t="s">
        <v>118</v>
      </c>
      <c r="C59" s="127">
        <f>C61+C62+C66+C67</f>
        <v>294.3</v>
      </c>
      <c r="D59" s="127">
        <f>D61+D62+D66+D67</f>
        <v>294.3</v>
      </c>
      <c r="E59" s="127">
        <f>E61+E62+E66+E67</f>
        <v>330.90000000000003</v>
      </c>
      <c r="F59" s="127">
        <f>F61+F62+F66+F67</f>
        <v>349.2</v>
      </c>
      <c r="G59" s="67">
        <f>G61+G62+G66+G67</f>
        <v>1268.7</v>
      </c>
    </row>
    <row r="60" spans="1:7" ht="15">
      <c r="A60" s="31"/>
      <c r="B60" s="41" t="s">
        <v>6</v>
      </c>
      <c r="C60" s="128"/>
      <c r="D60" s="128"/>
      <c r="E60" s="128"/>
      <c r="F60" s="128"/>
      <c r="G60" s="68"/>
    </row>
    <row r="61" spans="1:7" ht="12.75">
      <c r="A61" s="32" t="s">
        <v>21</v>
      </c>
      <c r="B61" s="42" t="s">
        <v>88</v>
      </c>
      <c r="C61" s="129">
        <v>269.7</v>
      </c>
      <c r="D61" s="129">
        <v>269.7</v>
      </c>
      <c r="E61" s="129">
        <v>303.7</v>
      </c>
      <c r="F61" s="129">
        <v>320.7</v>
      </c>
      <c r="G61" s="53">
        <f>SUM(C61:F61)</f>
        <v>1163.8</v>
      </c>
    </row>
    <row r="62" spans="1:7" ht="12.75">
      <c r="A62" s="33" t="s">
        <v>50</v>
      </c>
      <c r="B62" s="44" t="s">
        <v>49</v>
      </c>
      <c r="C62" s="130">
        <f>SUM(C63:C65)</f>
        <v>18.3</v>
      </c>
      <c r="D62" s="130">
        <f>SUM(D63:D65)</f>
        <v>18.3</v>
      </c>
      <c r="E62" s="130">
        <f>SUM(E63:E65)</f>
        <v>21.099999999999998</v>
      </c>
      <c r="F62" s="130">
        <f>SUM(F63:F65)</f>
        <v>22.5</v>
      </c>
      <c r="G62" s="72">
        <f>SUM(G63:G65)</f>
        <v>80.2</v>
      </c>
    </row>
    <row r="63" spans="1:7" ht="12.75">
      <c r="A63" s="34"/>
      <c r="B63" s="44" t="s">
        <v>68</v>
      </c>
      <c r="C63" s="131">
        <v>9.6</v>
      </c>
      <c r="D63" s="131">
        <v>9.6</v>
      </c>
      <c r="E63" s="131">
        <v>11.2</v>
      </c>
      <c r="F63" s="131">
        <v>12</v>
      </c>
      <c r="G63" s="53">
        <f>SUM(C63:F63)</f>
        <v>42.4</v>
      </c>
    </row>
    <row r="64" spans="1:7" ht="12.75">
      <c r="A64" s="35"/>
      <c r="B64" s="43" t="s">
        <v>69</v>
      </c>
      <c r="C64" s="109">
        <v>8.4</v>
      </c>
      <c r="D64" s="109">
        <v>8.4</v>
      </c>
      <c r="E64" s="109">
        <v>9.6</v>
      </c>
      <c r="F64" s="109">
        <v>10.2</v>
      </c>
      <c r="G64" s="53">
        <f>SUM(C64:F64)</f>
        <v>36.599999999999994</v>
      </c>
    </row>
    <row r="65" spans="1:7" ht="12.75">
      <c r="A65" s="34"/>
      <c r="B65" s="44" t="s">
        <v>70</v>
      </c>
      <c r="C65" s="131">
        <v>0.3</v>
      </c>
      <c r="D65" s="131">
        <v>0.3</v>
      </c>
      <c r="E65" s="131">
        <v>0.3</v>
      </c>
      <c r="F65" s="131">
        <v>0.3</v>
      </c>
      <c r="G65" s="53">
        <f>SUM(C65:F65)</f>
        <v>1.2</v>
      </c>
    </row>
    <row r="66" spans="1:7" ht="12.75">
      <c r="A66" s="32" t="s">
        <v>61</v>
      </c>
      <c r="B66" s="42" t="s">
        <v>62</v>
      </c>
      <c r="C66" s="109">
        <v>5.7</v>
      </c>
      <c r="D66" s="109">
        <v>5.7</v>
      </c>
      <c r="E66" s="109">
        <v>5.5</v>
      </c>
      <c r="F66" s="109">
        <v>5.4</v>
      </c>
      <c r="G66" s="53">
        <f>SUM(C66:F66)</f>
        <v>22.299999999999997</v>
      </c>
    </row>
    <row r="67" spans="1:7" ht="12.75">
      <c r="A67" s="100" t="s">
        <v>85</v>
      </c>
      <c r="B67" s="45" t="s">
        <v>86</v>
      </c>
      <c r="C67" s="132">
        <v>0.6</v>
      </c>
      <c r="D67" s="132">
        <v>0.6</v>
      </c>
      <c r="E67" s="132">
        <v>0.6</v>
      </c>
      <c r="F67" s="132">
        <v>0.6</v>
      </c>
      <c r="G67" s="53">
        <f>SUM(C67:F67)</f>
        <v>2.4</v>
      </c>
    </row>
    <row r="68" spans="1:7" ht="15">
      <c r="A68" s="24" t="s">
        <v>8</v>
      </c>
      <c r="B68" s="46" t="s">
        <v>72</v>
      </c>
      <c r="C68" s="117">
        <f>C70+C71+C72+C73+C74+C75</f>
        <v>2560.2000000000003</v>
      </c>
      <c r="D68" s="117">
        <f>D70+D71+D72+D73+D74+D75</f>
        <v>2560.2000000000003</v>
      </c>
      <c r="E68" s="117">
        <f>E70+E71+E72+E73+E74+E75</f>
        <v>2759.7999999999997</v>
      </c>
      <c r="F68" s="117">
        <f>F70+F71+F72+F73+F74+F75</f>
        <v>2859.6</v>
      </c>
      <c r="G68" s="73">
        <f>G70+G71+G72+G73+G74+G75</f>
        <v>10739.800000000001</v>
      </c>
    </row>
    <row r="69" spans="1:7" ht="15">
      <c r="A69" s="25"/>
      <c r="B69" s="47" t="s">
        <v>6</v>
      </c>
      <c r="C69" s="133"/>
      <c r="D69" s="133"/>
      <c r="E69" s="133"/>
      <c r="F69" s="133"/>
      <c r="G69" s="74"/>
    </row>
    <row r="70" spans="1:7" ht="12.75">
      <c r="A70" s="28" t="s">
        <v>22</v>
      </c>
      <c r="B70" s="7" t="s">
        <v>126</v>
      </c>
      <c r="C70" s="134">
        <v>1641</v>
      </c>
      <c r="D70" s="134">
        <v>1641</v>
      </c>
      <c r="E70" s="134">
        <v>1730.2</v>
      </c>
      <c r="F70" s="134">
        <v>1774.8</v>
      </c>
      <c r="G70" s="53">
        <f>SUM(C70:F70)</f>
        <v>6787</v>
      </c>
    </row>
    <row r="71" spans="1:7" ht="12.75">
      <c r="A71" s="29" t="s">
        <v>23</v>
      </c>
      <c r="B71" s="8" t="s">
        <v>136</v>
      </c>
      <c r="C71" s="126">
        <v>331.5</v>
      </c>
      <c r="D71" s="126">
        <v>331.5</v>
      </c>
      <c r="E71" s="126">
        <v>349.5</v>
      </c>
      <c r="F71" s="126">
        <v>358.5</v>
      </c>
      <c r="G71" s="53">
        <f>SUM(C71:F71)</f>
        <v>1371</v>
      </c>
    </row>
    <row r="72" spans="1:7" ht="12.75">
      <c r="A72" s="29" t="s">
        <v>25</v>
      </c>
      <c r="B72" s="8" t="s">
        <v>47</v>
      </c>
      <c r="C72" s="126">
        <v>204.6</v>
      </c>
      <c r="D72" s="126">
        <v>204.6</v>
      </c>
      <c r="E72" s="126">
        <v>224.6</v>
      </c>
      <c r="F72" s="126">
        <v>234.6</v>
      </c>
      <c r="G72" s="53">
        <f>SUM(C72:F72)</f>
        <v>868.4</v>
      </c>
    </row>
    <row r="73" spans="1:7" ht="12.75">
      <c r="A73" s="29" t="s">
        <v>26</v>
      </c>
      <c r="B73" s="6" t="s">
        <v>71</v>
      </c>
      <c r="C73" s="111">
        <v>231.3</v>
      </c>
      <c r="D73" s="111">
        <v>231.3</v>
      </c>
      <c r="E73" s="111">
        <v>296.9</v>
      </c>
      <c r="F73" s="111">
        <v>329.7</v>
      </c>
      <c r="G73" s="53">
        <f>SUM(C73:F73)</f>
        <v>1089.2</v>
      </c>
    </row>
    <row r="74" spans="1:7" ht="12.75">
      <c r="A74" s="29" t="s">
        <v>27</v>
      </c>
      <c r="B74" s="6" t="s">
        <v>125</v>
      </c>
      <c r="C74" s="111">
        <v>14.4</v>
      </c>
      <c r="D74" s="111">
        <v>14.4</v>
      </c>
      <c r="E74" s="111">
        <v>14.6</v>
      </c>
      <c r="F74" s="111">
        <v>14.7</v>
      </c>
      <c r="G74" s="53">
        <f>SUM(C74:F74)</f>
        <v>58.099999999999994</v>
      </c>
    </row>
    <row r="75" spans="1:7" ht="12.75">
      <c r="A75" s="29" t="s">
        <v>28</v>
      </c>
      <c r="B75" s="6" t="s">
        <v>24</v>
      </c>
      <c r="C75" s="109">
        <f>SUM(C76:C80)</f>
        <v>137.4</v>
      </c>
      <c r="D75" s="109">
        <f>SUM(D76:D80)</f>
        <v>137.4</v>
      </c>
      <c r="E75" s="109">
        <f>SUM(E76:E80)</f>
        <v>144</v>
      </c>
      <c r="F75" s="109">
        <f>SUM(F76:F80)</f>
        <v>147.29999999999998</v>
      </c>
      <c r="G75" s="109">
        <f>SUM(G76:G80)</f>
        <v>566.1</v>
      </c>
    </row>
    <row r="76" spans="1:7" ht="12.75">
      <c r="A76" s="29"/>
      <c r="B76" s="6" t="s">
        <v>81</v>
      </c>
      <c r="C76" s="111">
        <v>39.9</v>
      </c>
      <c r="D76" s="111">
        <v>39.9</v>
      </c>
      <c r="E76" s="111">
        <v>43.1</v>
      </c>
      <c r="F76" s="111">
        <v>44.7</v>
      </c>
      <c r="G76" s="53">
        <f>SUM(C76:F76)</f>
        <v>167.60000000000002</v>
      </c>
    </row>
    <row r="77" spans="1:7" ht="12.75">
      <c r="A77" s="29"/>
      <c r="B77" s="6" t="s">
        <v>137</v>
      </c>
      <c r="C77" s="111">
        <v>24</v>
      </c>
      <c r="D77" s="111">
        <v>24</v>
      </c>
      <c r="E77" s="111">
        <v>26</v>
      </c>
      <c r="F77" s="111">
        <v>27</v>
      </c>
      <c r="G77" s="53">
        <f>SUM(C77:F77)</f>
        <v>101</v>
      </c>
    </row>
    <row r="78" spans="1:7" ht="12.75">
      <c r="A78" s="29"/>
      <c r="B78" s="8" t="s">
        <v>82</v>
      </c>
      <c r="C78" s="111">
        <v>3</v>
      </c>
      <c r="D78" s="111">
        <v>3</v>
      </c>
      <c r="E78" s="111">
        <v>3.2</v>
      </c>
      <c r="F78" s="111">
        <v>3.3</v>
      </c>
      <c r="G78" s="53">
        <f>SUM(C78:F78)</f>
        <v>12.5</v>
      </c>
    </row>
    <row r="79" spans="1:7" ht="12.75">
      <c r="A79" s="27"/>
      <c r="B79" s="6" t="s">
        <v>138</v>
      </c>
      <c r="C79" s="126">
        <v>57.6</v>
      </c>
      <c r="D79" s="126">
        <v>57.6</v>
      </c>
      <c r="E79" s="126">
        <v>57.6</v>
      </c>
      <c r="F79" s="126">
        <v>57.6</v>
      </c>
      <c r="G79" s="53">
        <f>SUM(C79:F79)</f>
        <v>230.4</v>
      </c>
    </row>
    <row r="80" spans="1:7" ht="12.75">
      <c r="A80" s="27"/>
      <c r="B80" s="6" t="s">
        <v>139</v>
      </c>
      <c r="C80" s="126">
        <v>12.9</v>
      </c>
      <c r="D80" s="126">
        <v>12.9</v>
      </c>
      <c r="E80" s="126">
        <v>14.1</v>
      </c>
      <c r="F80" s="126">
        <v>14.7</v>
      </c>
      <c r="G80" s="53">
        <f>SUM(C80:F80)</f>
        <v>54.599999999999994</v>
      </c>
    </row>
    <row r="81" spans="1:7" ht="15">
      <c r="A81" s="24">
        <v>5</v>
      </c>
      <c r="B81" s="3" t="s">
        <v>119</v>
      </c>
      <c r="C81" s="125">
        <f>C83+C88</f>
        <v>896.0999999999999</v>
      </c>
      <c r="D81" s="125">
        <f>D83+D88</f>
        <v>896.0999999999999</v>
      </c>
      <c r="E81" s="125">
        <f>E83+E88</f>
        <v>937.3000000000001</v>
      </c>
      <c r="F81" s="125">
        <f>F83+F88</f>
        <v>957.9</v>
      </c>
      <c r="G81" s="58">
        <f>G83+G88</f>
        <v>3687.4</v>
      </c>
    </row>
    <row r="82" spans="1:7" ht="15">
      <c r="A82" s="25"/>
      <c r="B82" s="2" t="s">
        <v>6</v>
      </c>
      <c r="C82" s="110"/>
      <c r="D82" s="110"/>
      <c r="E82" s="110"/>
      <c r="F82" s="110"/>
      <c r="G82" s="52"/>
    </row>
    <row r="83" spans="1:7" ht="12.75">
      <c r="A83" s="28" t="s">
        <v>29</v>
      </c>
      <c r="B83" s="7" t="s">
        <v>42</v>
      </c>
      <c r="C83" s="120">
        <f>SUM(C84:C87)</f>
        <v>554.0999999999999</v>
      </c>
      <c r="D83" s="120">
        <f>SUM(D84:D87)</f>
        <v>554.0999999999999</v>
      </c>
      <c r="E83" s="120">
        <f>SUM(E84:E87)</f>
        <v>574.7</v>
      </c>
      <c r="F83" s="120">
        <f>SUM(F84:F87)</f>
        <v>585</v>
      </c>
      <c r="G83" s="60">
        <f>SUM(G84:G87)</f>
        <v>2267.9</v>
      </c>
    </row>
    <row r="84" spans="1:7" ht="12.75">
      <c r="A84" s="28"/>
      <c r="B84" s="48" t="s">
        <v>74</v>
      </c>
      <c r="C84" s="134">
        <v>386.7</v>
      </c>
      <c r="D84" s="134">
        <v>386.7</v>
      </c>
      <c r="E84" s="134">
        <v>403.9</v>
      </c>
      <c r="F84" s="134">
        <v>412.5</v>
      </c>
      <c r="G84" s="53">
        <f>SUM(C84:F84)</f>
        <v>1589.8</v>
      </c>
    </row>
    <row r="85" spans="1:7" ht="12.75">
      <c r="A85" s="28"/>
      <c r="B85" s="8" t="s">
        <v>136</v>
      </c>
      <c r="C85" s="126">
        <v>78</v>
      </c>
      <c r="D85" s="126">
        <v>78</v>
      </c>
      <c r="E85" s="126">
        <v>81.6</v>
      </c>
      <c r="F85" s="126">
        <v>83.4</v>
      </c>
      <c r="G85" s="53">
        <f>SUM(C85:F85)</f>
        <v>321</v>
      </c>
    </row>
    <row r="86" spans="1:7" ht="12.75">
      <c r="A86" s="29"/>
      <c r="B86" s="6" t="s">
        <v>130</v>
      </c>
      <c r="C86" s="111">
        <v>42.9</v>
      </c>
      <c r="D86" s="111">
        <v>42.9</v>
      </c>
      <c r="E86" s="111">
        <v>42.7</v>
      </c>
      <c r="F86" s="111">
        <v>42.6</v>
      </c>
      <c r="G86" s="53">
        <f>SUM(C86:F86)</f>
        <v>171.1</v>
      </c>
    </row>
    <row r="87" spans="1:7" ht="12.75">
      <c r="A87" s="29"/>
      <c r="B87" s="8" t="s">
        <v>75</v>
      </c>
      <c r="C87" s="126">
        <v>46.5</v>
      </c>
      <c r="D87" s="126">
        <v>46.5</v>
      </c>
      <c r="E87" s="126">
        <v>46.5</v>
      </c>
      <c r="F87" s="126">
        <v>46.5</v>
      </c>
      <c r="G87" s="53">
        <f>SUM(C87:F87)</f>
        <v>186</v>
      </c>
    </row>
    <row r="88" spans="1:7" ht="12.75">
      <c r="A88" s="29" t="s">
        <v>30</v>
      </c>
      <c r="B88" s="6" t="s">
        <v>73</v>
      </c>
      <c r="C88" s="109">
        <f>SUM(C89:C92)</f>
        <v>342</v>
      </c>
      <c r="D88" s="109">
        <f>SUM(D89:D92)</f>
        <v>342</v>
      </c>
      <c r="E88" s="109">
        <f>SUM(E89:E92)</f>
        <v>362.6</v>
      </c>
      <c r="F88" s="109">
        <f>SUM(F89:F92)</f>
        <v>372.9</v>
      </c>
      <c r="G88" s="70">
        <f>SUM(G89:G92)</f>
        <v>1419.5</v>
      </c>
    </row>
    <row r="89" spans="1:7" ht="12.75">
      <c r="A89" s="27"/>
      <c r="B89" s="7" t="s">
        <v>87</v>
      </c>
      <c r="C89" s="134">
        <v>149.4</v>
      </c>
      <c r="D89" s="134">
        <v>149.4</v>
      </c>
      <c r="E89" s="134">
        <v>156</v>
      </c>
      <c r="F89" s="134">
        <v>159.3</v>
      </c>
      <c r="G89" s="53">
        <f>SUM(C89:F89)</f>
        <v>614.1</v>
      </c>
    </row>
    <row r="90" spans="1:7" ht="12.75">
      <c r="A90" s="27"/>
      <c r="B90" s="8" t="s">
        <v>136</v>
      </c>
      <c r="C90" s="126">
        <v>30.3</v>
      </c>
      <c r="D90" s="126">
        <v>30.3</v>
      </c>
      <c r="E90" s="126">
        <v>31.5</v>
      </c>
      <c r="F90" s="126">
        <v>32.1</v>
      </c>
      <c r="G90" s="53">
        <f>SUM(C90:F90)</f>
        <v>124.19999999999999</v>
      </c>
    </row>
    <row r="91" spans="1:7" ht="12.75">
      <c r="A91" s="27"/>
      <c r="B91" s="8" t="s">
        <v>48</v>
      </c>
      <c r="C91" s="126">
        <v>58.2</v>
      </c>
      <c r="D91" s="126">
        <v>58.2</v>
      </c>
      <c r="E91" s="126">
        <v>63.4</v>
      </c>
      <c r="F91" s="126">
        <v>66</v>
      </c>
      <c r="G91" s="53">
        <f>SUM(C91:F91)</f>
        <v>245.8</v>
      </c>
    </row>
    <row r="92" spans="1:7" ht="12.75">
      <c r="A92" s="27"/>
      <c r="B92" s="8" t="s">
        <v>91</v>
      </c>
      <c r="C92" s="126">
        <v>104.1</v>
      </c>
      <c r="D92" s="126">
        <v>104.1</v>
      </c>
      <c r="E92" s="126">
        <v>111.7</v>
      </c>
      <c r="F92" s="126">
        <v>115.5</v>
      </c>
      <c r="G92" s="53">
        <f>SUM(C92:F92)</f>
        <v>435.4</v>
      </c>
    </row>
    <row r="93" spans="1:7" ht="15">
      <c r="A93" s="24">
        <v>6</v>
      </c>
      <c r="B93" s="3" t="s">
        <v>120</v>
      </c>
      <c r="C93" s="117">
        <f>C95+C96+C97+C98+C99+C100+C101+C102+C103+C104+C105+C106+C107</f>
        <v>1407</v>
      </c>
      <c r="D93" s="117">
        <f>D95+D96+D97+D98+D99+D100+D101+D102+D103+D104+D105+D106+D107</f>
        <v>1407</v>
      </c>
      <c r="E93" s="117">
        <f>E95+E96+E97+E98+E99+E100+E101+E102+E103+E104+E105+E106+E107</f>
        <v>1458.2</v>
      </c>
      <c r="F93" s="117">
        <f>F95+F96+F97+F98+F99+F100+F101+F102+F103+F104+F105+F106+F107</f>
        <v>1483.8000000000002</v>
      </c>
      <c r="G93" s="73">
        <f>G95+G96+G97+G98+G99+G100+G101+G102+G103+G104+G105+G106+G107</f>
        <v>5756</v>
      </c>
    </row>
    <row r="94" spans="1:7" ht="15">
      <c r="A94" s="25"/>
      <c r="B94" s="2" t="s">
        <v>6</v>
      </c>
      <c r="C94" s="110"/>
      <c r="D94" s="110"/>
      <c r="E94" s="110"/>
      <c r="F94" s="110"/>
      <c r="G94" s="52"/>
    </row>
    <row r="95" spans="1:7" ht="12.75">
      <c r="A95" s="26" t="s">
        <v>31</v>
      </c>
      <c r="B95" s="9" t="s">
        <v>32</v>
      </c>
      <c r="C95" s="135">
        <v>965.1</v>
      </c>
      <c r="D95" s="135">
        <v>965.1</v>
      </c>
      <c r="E95" s="135">
        <v>1007.5</v>
      </c>
      <c r="F95" s="135">
        <v>1028.7</v>
      </c>
      <c r="G95" s="53">
        <f aca="true" t="shared" si="1" ref="G95:G107">SUM(C95:F95)</f>
        <v>3966.3999999999996</v>
      </c>
    </row>
    <row r="96" spans="1:7" ht="12.75">
      <c r="A96" s="29" t="s">
        <v>33</v>
      </c>
      <c r="B96" s="6" t="s">
        <v>136</v>
      </c>
      <c r="C96" s="111">
        <v>195</v>
      </c>
      <c r="D96" s="111">
        <v>195</v>
      </c>
      <c r="E96" s="111">
        <v>203.6</v>
      </c>
      <c r="F96" s="111">
        <v>207.9</v>
      </c>
      <c r="G96" s="53">
        <f t="shared" si="1"/>
        <v>801.5</v>
      </c>
    </row>
    <row r="97" spans="1:7" ht="12.75">
      <c r="A97" s="27" t="s">
        <v>34</v>
      </c>
      <c r="B97" s="8" t="s">
        <v>35</v>
      </c>
      <c r="C97" s="129">
        <v>19.2</v>
      </c>
      <c r="D97" s="129">
        <v>19.2</v>
      </c>
      <c r="E97" s="129">
        <v>19.4</v>
      </c>
      <c r="F97" s="129">
        <v>19.5</v>
      </c>
      <c r="G97" s="53">
        <f t="shared" si="1"/>
        <v>77.3</v>
      </c>
    </row>
    <row r="98" spans="1:7" ht="12.75">
      <c r="A98" s="27" t="s">
        <v>36</v>
      </c>
      <c r="B98" s="8" t="s">
        <v>131</v>
      </c>
      <c r="C98" s="129">
        <v>11.4</v>
      </c>
      <c r="D98" s="129">
        <v>11.4</v>
      </c>
      <c r="E98" s="129">
        <v>11.4</v>
      </c>
      <c r="F98" s="129">
        <v>11.4</v>
      </c>
      <c r="G98" s="53">
        <f t="shared" si="1"/>
        <v>45.6</v>
      </c>
    </row>
    <row r="99" spans="1:7" ht="12.75">
      <c r="A99" s="27" t="s">
        <v>76</v>
      </c>
      <c r="B99" s="8" t="s">
        <v>57</v>
      </c>
      <c r="C99" s="126">
        <v>31.5</v>
      </c>
      <c r="D99" s="126">
        <v>31.5</v>
      </c>
      <c r="E99" s="126">
        <v>31.5</v>
      </c>
      <c r="F99" s="126">
        <v>31.5</v>
      </c>
      <c r="G99" s="53">
        <f t="shared" si="1"/>
        <v>126</v>
      </c>
    </row>
    <row r="100" spans="1:7" ht="12.75">
      <c r="A100" s="27" t="s">
        <v>37</v>
      </c>
      <c r="B100" s="8" t="s">
        <v>127</v>
      </c>
      <c r="C100" s="126">
        <v>3</v>
      </c>
      <c r="D100" s="126">
        <v>3</v>
      </c>
      <c r="E100" s="126">
        <v>3</v>
      </c>
      <c r="F100" s="126">
        <v>3</v>
      </c>
      <c r="G100" s="53">
        <f t="shared" si="1"/>
        <v>12</v>
      </c>
    </row>
    <row r="101" spans="1:7" ht="12.75">
      <c r="A101" s="27" t="s">
        <v>38</v>
      </c>
      <c r="B101" s="8" t="s">
        <v>39</v>
      </c>
      <c r="C101" s="126">
        <v>9</v>
      </c>
      <c r="D101" s="126">
        <v>9</v>
      </c>
      <c r="E101" s="126">
        <v>9</v>
      </c>
      <c r="F101" s="126">
        <v>9</v>
      </c>
      <c r="G101" s="53">
        <f t="shared" si="1"/>
        <v>36</v>
      </c>
    </row>
    <row r="102" spans="1:7" ht="12.75">
      <c r="A102" s="27" t="s">
        <v>54</v>
      </c>
      <c r="B102" s="8" t="s">
        <v>77</v>
      </c>
      <c r="C102" s="126">
        <v>92.1</v>
      </c>
      <c r="D102" s="126">
        <v>92.1</v>
      </c>
      <c r="E102" s="126">
        <v>92.1</v>
      </c>
      <c r="F102" s="126">
        <v>92.1</v>
      </c>
      <c r="G102" s="53">
        <f t="shared" si="1"/>
        <v>368.4</v>
      </c>
    </row>
    <row r="103" spans="1:7" ht="12.75">
      <c r="A103" s="27" t="s">
        <v>45</v>
      </c>
      <c r="B103" s="8" t="s">
        <v>132</v>
      </c>
      <c r="C103" s="126">
        <v>6</v>
      </c>
      <c r="D103" s="126">
        <v>6</v>
      </c>
      <c r="E103" s="126">
        <v>6</v>
      </c>
      <c r="F103" s="126">
        <v>6</v>
      </c>
      <c r="G103" s="53">
        <f t="shared" si="1"/>
        <v>24</v>
      </c>
    </row>
    <row r="104" spans="1:7" ht="12.75">
      <c r="A104" s="27" t="s">
        <v>55</v>
      </c>
      <c r="B104" s="8" t="s">
        <v>78</v>
      </c>
      <c r="C104" s="126">
        <v>11.7</v>
      </c>
      <c r="D104" s="126">
        <v>11.7</v>
      </c>
      <c r="E104" s="126">
        <v>11.7</v>
      </c>
      <c r="F104" s="126">
        <v>11.7</v>
      </c>
      <c r="G104" s="53">
        <f t="shared" si="1"/>
        <v>46.8</v>
      </c>
    </row>
    <row r="105" spans="1:7" ht="12.75">
      <c r="A105" s="19" t="s">
        <v>56</v>
      </c>
      <c r="B105" s="6" t="s">
        <v>58</v>
      </c>
      <c r="C105" s="111">
        <v>3</v>
      </c>
      <c r="D105" s="111">
        <v>3</v>
      </c>
      <c r="E105" s="111">
        <v>3</v>
      </c>
      <c r="F105" s="111">
        <v>3</v>
      </c>
      <c r="G105" s="53">
        <f t="shared" si="1"/>
        <v>12</v>
      </c>
    </row>
    <row r="106" spans="1:7" ht="12.75">
      <c r="A106" s="19" t="s">
        <v>79</v>
      </c>
      <c r="B106" s="6" t="s">
        <v>60</v>
      </c>
      <c r="C106" s="111">
        <v>30</v>
      </c>
      <c r="D106" s="111">
        <v>30</v>
      </c>
      <c r="E106" s="111">
        <v>30</v>
      </c>
      <c r="F106" s="111">
        <v>30</v>
      </c>
      <c r="G106" s="53">
        <f t="shared" si="1"/>
        <v>120</v>
      </c>
    </row>
    <row r="107" spans="1:7" ht="13.5" thickBot="1">
      <c r="A107" s="22" t="s">
        <v>80</v>
      </c>
      <c r="B107" s="8" t="s">
        <v>59</v>
      </c>
      <c r="C107" s="126">
        <v>30</v>
      </c>
      <c r="D107" s="126">
        <v>30</v>
      </c>
      <c r="E107" s="126">
        <v>30</v>
      </c>
      <c r="F107" s="126">
        <v>30</v>
      </c>
      <c r="G107" s="53">
        <f t="shared" si="1"/>
        <v>120</v>
      </c>
    </row>
    <row r="108" spans="1:7" ht="15">
      <c r="A108" s="104"/>
      <c r="B108" s="105" t="s">
        <v>46</v>
      </c>
      <c r="C108" s="136">
        <f>C33+C46+C59+C68+C81+C93</f>
        <v>7608.6</v>
      </c>
      <c r="D108" s="136">
        <f>D33+D46+D59+D68+D81+D93</f>
        <v>7608.6</v>
      </c>
      <c r="E108" s="136">
        <f>E33+E46+E59+E68+E81+E93</f>
        <v>8113.4</v>
      </c>
      <c r="F108" s="136">
        <f>F33+F46+F59+F68+F81+F93</f>
        <v>8365.8</v>
      </c>
      <c r="G108" s="106">
        <f>G33+G46+G59+G68+G81+G93</f>
        <v>31696.4</v>
      </c>
    </row>
    <row r="109" spans="1:7" ht="15">
      <c r="A109" s="20"/>
      <c r="B109" s="4" t="s">
        <v>95</v>
      </c>
      <c r="C109" s="137">
        <v>444.9</v>
      </c>
      <c r="D109" s="137">
        <v>444.9</v>
      </c>
      <c r="E109" s="137">
        <v>509.1</v>
      </c>
      <c r="F109" s="137">
        <v>541.2</v>
      </c>
      <c r="G109" s="142">
        <f>SUM(C109:F109)</f>
        <v>1940.1000000000001</v>
      </c>
    </row>
    <row r="110" spans="1:7" ht="15">
      <c r="A110" s="20"/>
      <c r="B110" s="4" t="s">
        <v>46</v>
      </c>
      <c r="C110" s="137">
        <f>SUM(C108:C109)</f>
        <v>8053.5</v>
      </c>
      <c r="D110" s="137">
        <f>SUM(D108:D109)</f>
        <v>8053.5</v>
      </c>
      <c r="E110" s="137">
        <f>SUM(E108:E109)</f>
        <v>8622.5</v>
      </c>
      <c r="F110" s="137">
        <f>SUM(F108:F109)</f>
        <v>8907</v>
      </c>
      <c r="G110" s="141">
        <f>SUM(G108:G109)</f>
        <v>33636.5</v>
      </c>
    </row>
    <row r="111" spans="1:7" ht="15">
      <c r="A111" s="20"/>
      <c r="B111" s="4" t="s">
        <v>93</v>
      </c>
      <c r="C111" s="137">
        <v>81.3</v>
      </c>
      <c r="D111" s="137">
        <v>81.3</v>
      </c>
      <c r="E111" s="137">
        <v>117.5</v>
      </c>
      <c r="F111" s="137">
        <v>135.6</v>
      </c>
      <c r="G111" s="142">
        <f>SUM(C111:F111)</f>
        <v>415.70000000000005</v>
      </c>
    </row>
    <row r="112" spans="1:7" ht="15.75" thickBot="1">
      <c r="A112" s="107"/>
      <c r="B112" s="108" t="s">
        <v>96</v>
      </c>
      <c r="C112" s="138">
        <f>C110+C111</f>
        <v>8134.8</v>
      </c>
      <c r="D112" s="138">
        <f>D110+D111</f>
        <v>8134.8</v>
      </c>
      <c r="E112" s="138">
        <f>E110+E111</f>
        <v>8740</v>
      </c>
      <c r="F112" s="138">
        <f>F110+F111</f>
        <v>9042.6</v>
      </c>
      <c r="G112" s="76">
        <f>G110+G111</f>
        <v>34052.2</v>
      </c>
    </row>
    <row r="113" spans="1:7" ht="15.75" thickBot="1">
      <c r="A113" s="96" t="s">
        <v>103</v>
      </c>
      <c r="B113" s="84" t="s">
        <v>121</v>
      </c>
      <c r="C113" s="139"/>
      <c r="D113" s="139"/>
      <c r="E113" s="139"/>
      <c r="F113" s="139"/>
      <c r="G113" s="85"/>
    </row>
    <row r="114" spans="1:7" ht="12.75">
      <c r="A114" s="83"/>
      <c r="B114" s="7" t="s">
        <v>84</v>
      </c>
      <c r="C114" s="111">
        <v>391.8</v>
      </c>
      <c r="D114" s="111">
        <v>391.8</v>
      </c>
      <c r="E114" s="111">
        <v>407.2</v>
      </c>
      <c r="F114" s="111">
        <v>414.9</v>
      </c>
      <c r="G114" s="142">
        <f>SUM(C114:F114)</f>
        <v>1605.6999999999998</v>
      </c>
    </row>
    <row r="115" spans="1:7" ht="12.75">
      <c r="A115" s="19"/>
      <c r="B115" s="6" t="s">
        <v>98</v>
      </c>
      <c r="C115" s="111">
        <v>140.4</v>
      </c>
      <c r="D115" s="111">
        <v>140.4</v>
      </c>
      <c r="E115" s="111">
        <v>151.6</v>
      </c>
      <c r="F115" s="111">
        <v>157.2</v>
      </c>
      <c r="G115" s="142">
        <f>SUM(C115:F115)</f>
        <v>589.5999999999999</v>
      </c>
    </row>
    <row r="116" spans="1:7" ht="12.75">
      <c r="A116" s="19"/>
      <c r="B116" s="6" t="s">
        <v>99</v>
      </c>
      <c r="C116" s="111">
        <v>89.4</v>
      </c>
      <c r="D116" s="111">
        <v>89.4</v>
      </c>
      <c r="E116" s="111">
        <v>96.6</v>
      </c>
      <c r="F116" s="111">
        <v>100.2</v>
      </c>
      <c r="G116" s="142">
        <f>SUM(C116:F116)</f>
        <v>375.59999999999997</v>
      </c>
    </row>
    <row r="117" spans="1:7" ht="12.75">
      <c r="A117" s="19"/>
      <c r="B117" s="6" t="s">
        <v>100</v>
      </c>
      <c r="C117" s="111">
        <v>932.4</v>
      </c>
      <c r="D117" s="111">
        <v>932.4</v>
      </c>
      <c r="E117" s="111">
        <v>1007</v>
      </c>
      <c r="F117" s="111">
        <v>1044.3</v>
      </c>
      <c r="G117" s="142">
        <f>SUM(C117:F117)</f>
        <v>3916.1000000000004</v>
      </c>
    </row>
    <row r="118" spans="1:7" ht="12.75">
      <c r="A118" s="19"/>
      <c r="B118" s="13" t="s">
        <v>105</v>
      </c>
      <c r="C118" s="115">
        <f>SUM(C114:C117)</f>
        <v>1554</v>
      </c>
      <c r="D118" s="115">
        <f>SUM(D114:D117)</f>
        <v>1554</v>
      </c>
      <c r="E118" s="115">
        <f>SUM(E114:E117)</f>
        <v>1662.4</v>
      </c>
      <c r="F118" s="115">
        <f>SUM(F114:F117)</f>
        <v>1716.6</v>
      </c>
      <c r="G118" s="55">
        <f>SUM(G114:G117)</f>
        <v>6487</v>
      </c>
    </row>
    <row r="119" spans="1:7" ht="13.5" thickBot="1">
      <c r="A119" s="36"/>
      <c r="B119" s="49" t="s">
        <v>106</v>
      </c>
      <c r="C119" s="138">
        <f>C112+C118</f>
        <v>9688.8</v>
      </c>
      <c r="D119" s="138">
        <f>D112+D118</f>
        <v>9688.8</v>
      </c>
      <c r="E119" s="138">
        <f>E112+E118</f>
        <v>10402.4</v>
      </c>
      <c r="F119" s="138">
        <f>F112+F118</f>
        <v>10759.2</v>
      </c>
      <c r="G119" s="76">
        <f>G112+G118</f>
        <v>40539.2</v>
      </c>
    </row>
    <row r="120" spans="1:7" ht="12.75">
      <c r="A120" s="97"/>
      <c r="B120" s="98"/>
      <c r="C120" s="140"/>
      <c r="D120" s="140"/>
      <c r="E120" s="140"/>
      <c r="F120" s="140"/>
      <c r="G120" s="99"/>
    </row>
    <row r="121" spans="1:2" ht="15">
      <c r="A121" s="12"/>
      <c r="B121" s="77" t="s">
        <v>52</v>
      </c>
    </row>
    <row r="122" ht="12.75">
      <c r="B122" s="1"/>
    </row>
    <row r="123" ht="12.75">
      <c r="B123" s="1" t="s">
        <v>51</v>
      </c>
    </row>
    <row r="124" ht="12.75">
      <c r="B124" s="1"/>
    </row>
    <row r="125" ht="12.75">
      <c r="B125" s="1" t="s">
        <v>53</v>
      </c>
    </row>
  </sheetData>
  <mergeCells count="3">
    <mergeCell ref="A3:G3"/>
    <mergeCell ref="A1:G1"/>
    <mergeCell ref="A2:G2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A1" sqref="A1:C1"/>
    </sheetView>
  </sheetViews>
  <sheetFormatPr defaultColWidth="9.00390625" defaultRowHeight="12.75"/>
  <cols>
    <col min="1" max="1" width="5.00390625" style="10" customWidth="1"/>
    <col min="2" max="2" width="74.125" style="0" customWidth="1"/>
    <col min="3" max="3" width="11.125" style="10" customWidth="1"/>
    <col min="4" max="4" width="5.625" style="10" bestFit="1" customWidth="1"/>
  </cols>
  <sheetData>
    <row r="1" spans="1:3" ht="15.75">
      <c r="A1" s="152" t="s">
        <v>107</v>
      </c>
      <c r="B1" s="152"/>
      <c r="C1" s="152"/>
    </row>
    <row r="2" spans="1:3" ht="15.75">
      <c r="A2" s="152" t="s">
        <v>140</v>
      </c>
      <c r="B2" s="152"/>
      <c r="C2" s="152"/>
    </row>
    <row r="3" spans="1:3" ht="15.75" thickBot="1">
      <c r="A3" s="15"/>
      <c r="B3" s="15"/>
      <c r="C3" s="15"/>
    </row>
    <row r="4" spans="1:3" ht="15">
      <c r="A4" s="17" t="s">
        <v>10</v>
      </c>
      <c r="B4" s="18" t="s">
        <v>0</v>
      </c>
      <c r="C4" s="50" t="s">
        <v>110</v>
      </c>
    </row>
    <row r="5" spans="1:3" ht="15.75" thickBot="1">
      <c r="A5" s="37" t="s">
        <v>12</v>
      </c>
      <c r="B5" s="38"/>
      <c r="C5" s="51" t="s">
        <v>109</v>
      </c>
    </row>
    <row r="6" spans="1:3" ht="15">
      <c r="A6" s="89"/>
      <c r="B6" s="91" t="s">
        <v>11</v>
      </c>
      <c r="C6" s="52"/>
    </row>
    <row r="7" spans="1:3" ht="12.75">
      <c r="A7" s="29" t="s">
        <v>1</v>
      </c>
      <c r="B7" s="6" t="s">
        <v>151</v>
      </c>
      <c r="C7" s="53"/>
    </row>
    <row r="8" spans="1:3" ht="12.75">
      <c r="A8" s="29" t="s">
        <v>2</v>
      </c>
      <c r="B8" s="6" t="s">
        <v>159</v>
      </c>
      <c r="C8" s="53"/>
    </row>
    <row r="9" spans="1:3" ht="12.75">
      <c r="A9" s="29" t="s">
        <v>16</v>
      </c>
      <c r="B9" s="6" t="s">
        <v>160</v>
      </c>
      <c r="C9" s="53"/>
    </row>
    <row r="10" spans="1:3" ht="12.75">
      <c r="A10" s="29" t="s">
        <v>17</v>
      </c>
      <c r="B10" s="6" t="s">
        <v>134</v>
      </c>
      <c r="C10" s="53"/>
    </row>
    <row r="11" spans="1:3" ht="12.75">
      <c r="A11" s="29" t="s">
        <v>7</v>
      </c>
      <c r="B11" s="6" t="s">
        <v>83</v>
      </c>
      <c r="C11" s="53"/>
    </row>
    <row r="12" spans="1:3" ht="12.75">
      <c r="A12" s="29" t="s">
        <v>21</v>
      </c>
      <c r="B12" s="6" t="s">
        <v>161</v>
      </c>
      <c r="C12" s="53"/>
    </row>
    <row r="13" spans="1:3" ht="12.75">
      <c r="A13" s="29" t="s">
        <v>50</v>
      </c>
      <c r="B13" s="6" t="s">
        <v>162</v>
      </c>
      <c r="C13" s="53"/>
    </row>
    <row r="14" spans="1:3" ht="12.75">
      <c r="A14" s="102" t="s">
        <v>8</v>
      </c>
      <c r="B14" s="6" t="s">
        <v>157</v>
      </c>
      <c r="C14" s="53"/>
    </row>
    <row r="15" spans="1:3" ht="12.75">
      <c r="A15" s="29" t="s">
        <v>9</v>
      </c>
      <c r="B15" s="39" t="s">
        <v>135</v>
      </c>
      <c r="C15" s="53"/>
    </row>
    <row r="16" spans="1:3" ht="15" thickBot="1">
      <c r="A16" s="90"/>
      <c r="B16" s="5"/>
      <c r="C16" s="78"/>
    </row>
    <row r="17" spans="1:3" ht="15.75" thickBot="1">
      <c r="A17" s="88"/>
      <c r="B17" s="92" t="s">
        <v>128</v>
      </c>
      <c r="C17" s="82"/>
    </row>
    <row r="18" spans="1:3" ht="15">
      <c r="A18" s="79"/>
      <c r="B18" s="2" t="s">
        <v>65</v>
      </c>
      <c r="C18" s="52"/>
    </row>
    <row r="19" spans="1:3" ht="12.75">
      <c r="A19" s="22" t="s">
        <v>1</v>
      </c>
      <c r="B19" s="6" t="s">
        <v>90</v>
      </c>
      <c r="C19" s="54">
        <f>C20+C21</f>
        <v>32179.4</v>
      </c>
    </row>
    <row r="20" spans="1:3" ht="12.75">
      <c r="A20" s="23"/>
      <c r="B20" s="6" t="s">
        <v>89</v>
      </c>
      <c r="C20" s="53">
        <v>30417.4</v>
      </c>
    </row>
    <row r="21" spans="1:3" ht="12.75">
      <c r="A21" s="23"/>
      <c r="B21" s="6" t="s">
        <v>94</v>
      </c>
      <c r="C21" s="53">
        <v>1762</v>
      </c>
    </row>
    <row r="22" spans="1:3" ht="12.75">
      <c r="A22" s="19" t="s">
        <v>2</v>
      </c>
      <c r="B22" s="6" t="s">
        <v>40</v>
      </c>
      <c r="C22" s="53">
        <v>360</v>
      </c>
    </row>
    <row r="23" spans="1:3" ht="12.75">
      <c r="A23" s="19"/>
      <c r="B23" s="13" t="s">
        <v>123</v>
      </c>
      <c r="C23" s="55">
        <f>C19+C22</f>
        <v>32539.4</v>
      </c>
    </row>
    <row r="24" spans="1:3" ht="15">
      <c r="A24" s="19"/>
      <c r="B24" s="14" t="s">
        <v>97</v>
      </c>
      <c r="C24" s="56"/>
    </row>
    <row r="25" spans="1:3" ht="12.75">
      <c r="A25" s="19"/>
      <c r="B25" s="6" t="s">
        <v>84</v>
      </c>
      <c r="C25" s="53">
        <v>1567.2</v>
      </c>
    </row>
    <row r="26" spans="1:3" ht="12.75">
      <c r="A26" s="19"/>
      <c r="B26" s="6" t="s">
        <v>98</v>
      </c>
      <c r="C26" s="53">
        <v>561.1</v>
      </c>
    </row>
    <row r="27" spans="1:3" ht="12.75">
      <c r="A27" s="19"/>
      <c r="B27" s="6" t="s">
        <v>99</v>
      </c>
      <c r="C27" s="53">
        <v>358</v>
      </c>
    </row>
    <row r="28" spans="1:3" ht="12.75">
      <c r="A28" s="19"/>
      <c r="B28" s="6" t="s">
        <v>100</v>
      </c>
      <c r="C28" s="53">
        <v>3729.5</v>
      </c>
    </row>
    <row r="29" spans="1:3" ht="12.75">
      <c r="A29" s="19"/>
      <c r="B29" s="13" t="s">
        <v>123</v>
      </c>
      <c r="C29" s="55">
        <f>SUM(C25:C28)</f>
        <v>6215.8</v>
      </c>
    </row>
    <row r="30" spans="1:3" ht="15.75" thickBot="1">
      <c r="A30" s="21"/>
      <c r="B30" s="86" t="s">
        <v>108</v>
      </c>
      <c r="C30" s="73">
        <f>C23+C29</f>
        <v>38755.200000000004</v>
      </c>
    </row>
    <row r="31" spans="1:3" ht="15.75" thickBot="1">
      <c r="A31" s="80"/>
      <c r="B31" s="92" t="s">
        <v>129</v>
      </c>
      <c r="C31" s="82"/>
    </row>
    <row r="32" spans="1:3" ht="15.75" thickBot="1">
      <c r="A32" s="95" t="s">
        <v>102</v>
      </c>
      <c r="B32" s="81" t="s">
        <v>104</v>
      </c>
      <c r="C32" s="82"/>
    </row>
    <row r="33" spans="1:4" ht="15">
      <c r="A33" s="93" t="s">
        <v>1</v>
      </c>
      <c r="B33" s="87" t="s">
        <v>117</v>
      </c>
      <c r="C33" s="94">
        <f>C35+C38+C39</f>
        <v>4871.7</v>
      </c>
      <c r="D33" s="11"/>
    </row>
    <row r="34" spans="1:3" ht="15">
      <c r="A34" s="25"/>
      <c r="B34" s="2" t="s">
        <v>6</v>
      </c>
      <c r="C34" s="59"/>
    </row>
    <row r="35" spans="1:3" ht="12.75">
      <c r="A35" s="26" t="s">
        <v>3</v>
      </c>
      <c r="B35" s="7" t="s">
        <v>14</v>
      </c>
      <c r="C35" s="60">
        <f>SUM(C36:C37)</f>
        <v>3288.8</v>
      </c>
    </row>
    <row r="36" spans="1:3" ht="12.75">
      <c r="A36" s="19"/>
      <c r="B36" s="8" t="s">
        <v>113</v>
      </c>
      <c r="C36" s="61">
        <v>3070</v>
      </c>
    </row>
    <row r="37" spans="1:3" ht="12.75">
      <c r="A37" s="19"/>
      <c r="B37" s="8" t="s">
        <v>114</v>
      </c>
      <c r="C37" s="61">
        <v>218.8</v>
      </c>
    </row>
    <row r="38" spans="1:3" ht="12.75">
      <c r="A38" s="22" t="s">
        <v>4</v>
      </c>
      <c r="B38" s="8" t="s">
        <v>136</v>
      </c>
      <c r="C38" s="62">
        <v>667.2</v>
      </c>
    </row>
    <row r="39" spans="1:3" ht="12.75">
      <c r="A39" s="27" t="s">
        <v>5</v>
      </c>
      <c r="B39" s="8" t="s">
        <v>15</v>
      </c>
      <c r="C39" s="63">
        <f>C41+C44+C45</f>
        <v>915.6999999999999</v>
      </c>
    </row>
    <row r="40" spans="1:3" ht="12.75">
      <c r="A40" s="28"/>
      <c r="B40" s="7" t="s">
        <v>13</v>
      </c>
      <c r="C40" s="61"/>
    </row>
    <row r="41" spans="1:3" ht="12.75">
      <c r="A41" s="26"/>
      <c r="B41" s="9" t="s">
        <v>63</v>
      </c>
      <c r="C41" s="61">
        <f>SUM(C42:C43)</f>
        <v>135</v>
      </c>
    </row>
    <row r="42" spans="1:3" ht="12.75">
      <c r="A42" s="27"/>
      <c r="B42" s="8" t="s">
        <v>115</v>
      </c>
      <c r="C42" s="64">
        <v>127</v>
      </c>
    </row>
    <row r="43" spans="1:3" ht="12.75">
      <c r="A43" s="27"/>
      <c r="B43" s="8" t="s">
        <v>116</v>
      </c>
      <c r="C43" s="64">
        <v>8</v>
      </c>
    </row>
    <row r="44" spans="1:3" ht="12.75">
      <c r="A44" s="27"/>
      <c r="B44" s="8" t="s">
        <v>142</v>
      </c>
      <c r="C44" s="64">
        <v>578.3</v>
      </c>
    </row>
    <row r="45" spans="1:3" ht="12.75">
      <c r="A45" s="27"/>
      <c r="B45" s="8" t="s">
        <v>64</v>
      </c>
      <c r="C45" s="53">
        <v>202.4</v>
      </c>
    </row>
    <row r="46" spans="1:4" ht="15">
      <c r="A46" s="24" t="s">
        <v>2</v>
      </c>
      <c r="B46" s="3" t="s">
        <v>122</v>
      </c>
      <c r="C46" s="58">
        <f>C48+C49+C50+C52+C53+C54+C55</f>
        <v>4931.700000000001</v>
      </c>
      <c r="D46" s="11"/>
    </row>
    <row r="47" spans="1:3" ht="15">
      <c r="A47" s="25"/>
      <c r="B47" s="2" t="s">
        <v>6</v>
      </c>
      <c r="C47" s="52"/>
    </row>
    <row r="48" spans="1:3" ht="12.75">
      <c r="A48" s="29" t="s">
        <v>16</v>
      </c>
      <c r="B48" s="6" t="s">
        <v>111</v>
      </c>
      <c r="C48" s="53">
        <v>1657.9</v>
      </c>
    </row>
    <row r="49" spans="1:3" ht="12.75">
      <c r="A49" s="27" t="s">
        <v>17</v>
      </c>
      <c r="B49" s="8" t="s">
        <v>112</v>
      </c>
      <c r="C49" s="66">
        <v>704.5</v>
      </c>
    </row>
    <row r="50" spans="1:3" ht="12.75">
      <c r="A50" s="29" t="s">
        <v>19</v>
      </c>
      <c r="B50" s="16" t="s">
        <v>92</v>
      </c>
      <c r="C50" s="66">
        <v>1745</v>
      </c>
    </row>
    <row r="51" spans="1:3" ht="12.75">
      <c r="A51" s="29"/>
      <c r="B51" s="8" t="s">
        <v>141</v>
      </c>
      <c r="C51" s="66"/>
    </row>
    <row r="52" spans="1:3" ht="12.75">
      <c r="A52" s="29" t="s">
        <v>66</v>
      </c>
      <c r="B52" s="6" t="s">
        <v>43</v>
      </c>
      <c r="C52" s="53">
        <v>48.1</v>
      </c>
    </row>
    <row r="53" spans="1:3" ht="12.75">
      <c r="A53" s="29" t="s">
        <v>67</v>
      </c>
      <c r="B53" s="8" t="s">
        <v>18</v>
      </c>
      <c r="C53" s="54">
        <v>170</v>
      </c>
    </row>
    <row r="54" spans="1:3" ht="12.75">
      <c r="A54" s="27" t="s">
        <v>20</v>
      </c>
      <c r="B54" s="8" t="s">
        <v>101</v>
      </c>
      <c r="C54" s="66">
        <v>172.6</v>
      </c>
    </row>
    <row r="55" spans="1:3" ht="12.75">
      <c r="A55" s="27" t="s">
        <v>41</v>
      </c>
      <c r="B55" s="6" t="s">
        <v>44</v>
      </c>
      <c r="C55" s="66">
        <f>SUM(C56:C58)</f>
        <v>433.6</v>
      </c>
    </row>
    <row r="56" spans="1:3" ht="12.75">
      <c r="A56" s="29"/>
      <c r="B56" s="6" t="s">
        <v>143</v>
      </c>
      <c r="C56" s="53">
        <v>86.7</v>
      </c>
    </row>
    <row r="57" spans="1:3" ht="12.75">
      <c r="A57" s="27"/>
      <c r="B57" s="6" t="s">
        <v>144</v>
      </c>
      <c r="C57" s="66">
        <v>86.7</v>
      </c>
    </row>
    <row r="58" spans="1:3" ht="12.75">
      <c r="A58" s="27"/>
      <c r="B58" s="6" t="s">
        <v>124</v>
      </c>
      <c r="C58" s="66">
        <v>260.2</v>
      </c>
    </row>
    <row r="59" spans="1:4" ht="15">
      <c r="A59" s="30" t="s">
        <v>7</v>
      </c>
      <c r="B59" s="40" t="s">
        <v>118</v>
      </c>
      <c r="C59" s="67">
        <f>C61+C62+C66+C67</f>
        <v>1177.5</v>
      </c>
      <c r="D59" s="11"/>
    </row>
    <row r="60" spans="1:3" ht="15">
      <c r="A60" s="31"/>
      <c r="B60" s="41" t="s">
        <v>6</v>
      </c>
      <c r="C60" s="68"/>
    </row>
    <row r="61" spans="1:3" ht="12.75">
      <c r="A61" s="32" t="s">
        <v>21</v>
      </c>
      <c r="B61" s="42" t="s">
        <v>88</v>
      </c>
      <c r="C61" s="69">
        <v>1079.5</v>
      </c>
    </row>
    <row r="62" spans="1:3" ht="12.75">
      <c r="A62" s="33" t="s">
        <v>50</v>
      </c>
      <c r="B62" s="44" t="s">
        <v>49</v>
      </c>
      <c r="C62" s="72">
        <f>SUM(C63:C65)</f>
        <v>72.6</v>
      </c>
    </row>
    <row r="63" spans="1:3" ht="12.75">
      <c r="A63" s="34"/>
      <c r="B63" s="44" t="s">
        <v>68</v>
      </c>
      <c r="C63" s="71">
        <v>38</v>
      </c>
    </row>
    <row r="64" spans="1:3" ht="12.75">
      <c r="A64" s="35"/>
      <c r="B64" s="43" t="s">
        <v>69</v>
      </c>
      <c r="C64" s="70">
        <v>33.3</v>
      </c>
    </row>
    <row r="65" spans="1:3" ht="12.75">
      <c r="A65" s="34"/>
      <c r="B65" s="44" t="s">
        <v>70</v>
      </c>
      <c r="C65" s="71">
        <v>1.3</v>
      </c>
    </row>
    <row r="66" spans="1:3" ht="12.75">
      <c r="A66" s="32" t="s">
        <v>61</v>
      </c>
      <c r="B66" s="42" t="s">
        <v>62</v>
      </c>
      <c r="C66" s="70">
        <v>23.4</v>
      </c>
    </row>
    <row r="67" spans="1:3" ht="12.75">
      <c r="A67" s="100" t="s">
        <v>85</v>
      </c>
      <c r="B67" s="45" t="s">
        <v>86</v>
      </c>
      <c r="C67" s="101">
        <v>2</v>
      </c>
    </row>
    <row r="68" spans="1:4" ht="15">
      <c r="A68" s="24" t="s">
        <v>8</v>
      </c>
      <c r="B68" s="46" t="s">
        <v>72</v>
      </c>
      <c r="C68" s="73">
        <f>C70+C71+C72+C73+C74+C75</f>
        <v>10241.099999999999</v>
      </c>
      <c r="D68" s="11"/>
    </row>
    <row r="69" spans="1:3" ht="15">
      <c r="A69" s="25"/>
      <c r="B69" s="47" t="s">
        <v>6</v>
      </c>
      <c r="C69" s="74"/>
    </row>
    <row r="70" spans="1:3" ht="12.75">
      <c r="A70" s="28" t="s">
        <v>22</v>
      </c>
      <c r="B70" s="7" t="s">
        <v>126</v>
      </c>
      <c r="C70" s="65">
        <v>6563.4</v>
      </c>
    </row>
    <row r="71" spans="1:3" ht="12.75">
      <c r="A71" s="29" t="s">
        <v>23</v>
      </c>
      <c r="B71" s="8" t="s">
        <v>136</v>
      </c>
      <c r="C71" s="66">
        <v>1325.8</v>
      </c>
    </row>
    <row r="72" spans="1:3" ht="12.75">
      <c r="A72" s="29" t="s">
        <v>25</v>
      </c>
      <c r="B72" s="8" t="s">
        <v>47</v>
      </c>
      <c r="C72" s="66">
        <v>818.3</v>
      </c>
    </row>
    <row r="73" spans="1:3" ht="12.75">
      <c r="A73" s="29" t="s">
        <v>26</v>
      </c>
      <c r="B73" s="6" t="s">
        <v>71</v>
      </c>
      <c r="C73" s="53">
        <v>925.3</v>
      </c>
    </row>
    <row r="74" spans="1:3" ht="12.75">
      <c r="A74" s="29" t="s">
        <v>27</v>
      </c>
      <c r="B74" s="6" t="s">
        <v>125</v>
      </c>
      <c r="C74" s="53">
        <v>57.8</v>
      </c>
    </row>
    <row r="75" spans="1:3" ht="12.75">
      <c r="A75" s="29" t="s">
        <v>28</v>
      </c>
      <c r="B75" s="6" t="s">
        <v>24</v>
      </c>
      <c r="C75" s="70">
        <f>SUM(C76:C80)</f>
        <v>550.5</v>
      </c>
    </row>
    <row r="76" spans="1:3" ht="12.75">
      <c r="A76" s="29"/>
      <c r="B76" s="6" t="s">
        <v>81</v>
      </c>
      <c r="C76" s="53">
        <v>159.7</v>
      </c>
    </row>
    <row r="77" spans="1:3" ht="12.75">
      <c r="A77" s="29"/>
      <c r="B77" s="6" t="s">
        <v>137</v>
      </c>
      <c r="C77" s="53">
        <v>96.4</v>
      </c>
    </row>
    <row r="78" spans="1:3" ht="12.75">
      <c r="A78" s="29"/>
      <c r="B78" s="8" t="s">
        <v>82</v>
      </c>
      <c r="C78" s="53">
        <v>12</v>
      </c>
    </row>
    <row r="79" spans="1:3" ht="12.75">
      <c r="A79" s="27"/>
      <c r="B79" s="6" t="s">
        <v>138</v>
      </c>
      <c r="C79" s="66">
        <v>230.2</v>
      </c>
    </row>
    <row r="80" spans="1:3" ht="12.75">
      <c r="A80" s="27"/>
      <c r="B80" s="6" t="s">
        <v>139</v>
      </c>
      <c r="C80" s="66">
        <v>52.2</v>
      </c>
    </row>
    <row r="81" spans="1:4" ht="15">
      <c r="A81" s="24">
        <v>5</v>
      </c>
      <c r="B81" s="3" t="s">
        <v>119</v>
      </c>
      <c r="C81" s="58">
        <f>C83+C88</f>
        <v>3584.3</v>
      </c>
      <c r="D81" s="11"/>
    </row>
    <row r="82" spans="1:3" ht="15">
      <c r="A82" s="25"/>
      <c r="B82" s="2" t="s">
        <v>6</v>
      </c>
      <c r="C82" s="52"/>
    </row>
    <row r="83" spans="1:3" ht="12.75">
      <c r="A83" s="28" t="s">
        <v>29</v>
      </c>
      <c r="B83" s="7" t="s">
        <v>42</v>
      </c>
      <c r="C83" s="60">
        <f>SUM(C84:C87)</f>
        <v>2217.1</v>
      </c>
    </row>
    <row r="84" spans="1:3" ht="12.75">
      <c r="A84" s="28"/>
      <c r="B84" s="48" t="s">
        <v>74</v>
      </c>
      <c r="C84" s="65">
        <v>1547.4</v>
      </c>
    </row>
    <row r="85" spans="1:3" ht="12.75">
      <c r="A85" s="28"/>
      <c r="B85" s="8" t="s">
        <v>136</v>
      </c>
      <c r="C85" s="66">
        <v>312.6</v>
      </c>
    </row>
    <row r="86" spans="1:3" ht="12.75">
      <c r="A86" s="29"/>
      <c r="B86" s="6" t="s">
        <v>130</v>
      </c>
      <c r="C86" s="53">
        <v>171.3</v>
      </c>
    </row>
    <row r="87" spans="1:3" ht="12.75">
      <c r="A87" s="29"/>
      <c r="B87" s="8" t="s">
        <v>75</v>
      </c>
      <c r="C87" s="66">
        <v>185.8</v>
      </c>
    </row>
    <row r="88" spans="1:3" ht="12.75">
      <c r="A88" s="29" t="s">
        <v>30</v>
      </c>
      <c r="B88" s="6" t="s">
        <v>73</v>
      </c>
      <c r="C88" s="70">
        <f>SUM(C89:C92)</f>
        <v>1367.2</v>
      </c>
    </row>
    <row r="89" spans="1:3" ht="12.75">
      <c r="A89" s="27"/>
      <c r="B89" s="7" t="s">
        <v>87</v>
      </c>
      <c r="C89" s="65">
        <v>597.7</v>
      </c>
    </row>
    <row r="90" spans="1:3" ht="12.75">
      <c r="A90" s="27"/>
      <c r="B90" s="8" t="s">
        <v>136</v>
      </c>
      <c r="C90" s="66">
        <v>120.7</v>
      </c>
    </row>
    <row r="91" spans="1:3" ht="12.75">
      <c r="A91" s="27"/>
      <c r="B91" s="8" t="s">
        <v>48</v>
      </c>
      <c r="C91" s="66">
        <v>232.4</v>
      </c>
    </row>
    <row r="92" spans="1:3" ht="12.75">
      <c r="A92" s="27"/>
      <c r="B92" s="8" t="s">
        <v>91</v>
      </c>
      <c r="C92" s="66">
        <v>416.4</v>
      </c>
    </row>
    <row r="93" spans="1:4" ht="15">
      <c r="A93" s="24">
        <v>6</v>
      </c>
      <c r="B93" s="3" t="s">
        <v>120</v>
      </c>
      <c r="C93" s="73">
        <f>C95+C96+C97+C98+C99+C100+C101+C102+C103+C104+C105+C106+C107</f>
        <v>5628.3</v>
      </c>
      <c r="D93" s="11"/>
    </row>
    <row r="94" spans="1:3" ht="15">
      <c r="A94" s="25"/>
      <c r="B94" s="2" t="s">
        <v>6</v>
      </c>
      <c r="C94" s="52"/>
    </row>
    <row r="95" spans="1:3" ht="12.75">
      <c r="A95" s="26" t="s">
        <v>31</v>
      </c>
      <c r="B95" s="9" t="s">
        <v>32</v>
      </c>
      <c r="C95" s="75">
        <v>3860.3</v>
      </c>
    </row>
    <row r="96" spans="1:3" ht="12.75">
      <c r="A96" s="29" t="s">
        <v>33</v>
      </c>
      <c r="B96" s="6" t="s">
        <v>136</v>
      </c>
      <c r="C96" s="53">
        <v>779.8</v>
      </c>
    </row>
    <row r="97" spans="1:3" ht="12.75">
      <c r="A97" s="27" t="s">
        <v>34</v>
      </c>
      <c r="B97" s="8" t="s">
        <v>35</v>
      </c>
      <c r="C97" s="69">
        <v>77.4</v>
      </c>
    </row>
    <row r="98" spans="1:3" ht="12.75">
      <c r="A98" s="27" t="s">
        <v>36</v>
      </c>
      <c r="B98" s="8" t="s">
        <v>131</v>
      </c>
      <c r="C98" s="69">
        <v>45.6</v>
      </c>
    </row>
    <row r="99" spans="1:3" ht="12.75">
      <c r="A99" s="27" t="s">
        <v>76</v>
      </c>
      <c r="B99" s="8" t="s">
        <v>57</v>
      </c>
      <c r="C99" s="66">
        <v>126</v>
      </c>
    </row>
    <row r="100" spans="1:3" ht="12.75">
      <c r="A100" s="27" t="s">
        <v>37</v>
      </c>
      <c r="B100" s="8" t="s">
        <v>127</v>
      </c>
      <c r="C100" s="66">
        <v>12.5</v>
      </c>
    </row>
    <row r="101" spans="1:3" ht="12.75">
      <c r="A101" s="27" t="s">
        <v>38</v>
      </c>
      <c r="B101" s="8" t="s">
        <v>39</v>
      </c>
      <c r="C101" s="66">
        <v>36</v>
      </c>
    </row>
    <row r="102" spans="1:3" ht="12.75">
      <c r="A102" s="27" t="s">
        <v>54</v>
      </c>
      <c r="B102" s="8" t="s">
        <v>77</v>
      </c>
      <c r="C102" s="66">
        <v>368.4</v>
      </c>
    </row>
    <row r="103" spans="1:3" ht="12.75">
      <c r="A103" s="27" t="s">
        <v>45</v>
      </c>
      <c r="B103" s="8" t="s">
        <v>132</v>
      </c>
      <c r="C103" s="66">
        <v>24</v>
      </c>
    </row>
    <row r="104" spans="1:3" ht="12.75">
      <c r="A104" s="27" t="s">
        <v>55</v>
      </c>
      <c r="B104" s="8" t="s">
        <v>78</v>
      </c>
      <c r="C104" s="66">
        <v>46.3</v>
      </c>
    </row>
    <row r="105" spans="1:3" ht="12.75">
      <c r="A105" s="19" t="s">
        <v>56</v>
      </c>
      <c r="B105" s="6" t="s">
        <v>58</v>
      </c>
      <c r="C105" s="53">
        <v>12</v>
      </c>
    </row>
    <row r="106" spans="1:3" ht="12.75">
      <c r="A106" s="19" t="s">
        <v>79</v>
      </c>
      <c r="B106" s="6" t="s">
        <v>60</v>
      </c>
      <c r="C106" s="53">
        <v>120</v>
      </c>
    </row>
    <row r="107" spans="1:3" ht="13.5" thickBot="1">
      <c r="A107" s="22" t="s">
        <v>80</v>
      </c>
      <c r="B107" s="8" t="s">
        <v>59</v>
      </c>
      <c r="C107" s="66">
        <v>120</v>
      </c>
    </row>
    <row r="108" spans="1:4" ht="15">
      <c r="A108" s="104"/>
      <c r="B108" s="105" t="s">
        <v>46</v>
      </c>
      <c r="C108" s="106">
        <f>C33+C46+C59+C68+C81+C93</f>
        <v>30434.6</v>
      </c>
      <c r="D108" s="11"/>
    </row>
    <row r="109" spans="1:3" ht="15">
      <c r="A109" s="20"/>
      <c r="B109" s="4" t="s">
        <v>95</v>
      </c>
      <c r="C109" s="57">
        <v>1779.3</v>
      </c>
    </row>
    <row r="110" spans="1:3" ht="15">
      <c r="A110" s="20"/>
      <c r="B110" s="4" t="s">
        <v>46</v>
      </c>
      <c r="C110" s="57">
        <f>SUM(C108:C109)</f>
        <v>32213.899999999998</v>
      </c>
    </row>
    <row r="111" spans="1:3" ht="15">
      <c r="A111" s="20"/>
      <c r="B111" s="4" t="s">
        <v>93</v>
      </c>
      <c r="C111" s="57">
        <v>325.5</v>
      </c>
    </row>
    <row r="112" spans="1:5" ht="15.75" thickBot="1">
      <c r="A112" s="107"/>
      <c r="B112" s="108" t="s">
        <v>96</v>
      </c>
      <c r="C112" s="76">
        <f>C110+C111</f>
        <v>32539.399999999998</v>
      </c>
      <c r="D112" s="11"/>
      <c r="E112" s="103"/>
    </row>
    <row r="113" spans="1:3" ht="15.75" thickBot="1">
      <c r="A113" s="96" t="s">
        <v>103</v>
      </c>
      <c r="B113" s="84" t="s">
        <v>121</v>
      </c>
      <c r="C113" s="85"/>
    </row>
    <row r="114" spans="1:3" ht="12.75">
      <c r="A114" s="83"/>
      <c r="B114" s="7" t="s">
        <v>84</v>
      </c>
      <c r="C114" s="53">
        <v>1567.2</v>
      </c>
    </row>
    <row r="115" spans="1:3" ht="12.75">
      <c r="A115" s="19"/>
      <c r="B115" s="6" t="s">
        <v>98</v>
      </c>
      <c r="C115" s="53">
        <v>561.1</v>
      </c>
    </row>
    <row r="116" spans="1:3" ht="12.75">
      <c r="A116" s="19"/>
      <c r="B116" s="6" t="s">
        <v>99</v>
      </c>
      <c r="C116" s="53">
        <v>358</v>
      </c>
    </row>
    <row r="117" spans="1:3" ht="12.75">
      <c r="A117" s="19"/>
      <c r="B117" s="6" t="s">
        <v>100</v>
      </c>
      <c r="C117" s="53">
        <v>3729.5</v>
      </c>
    </row>
    <row r="118" spans="1:3" ht="12.75">
      <c r="A118" s="19"/>
      <c r="B118" s="13" t="s">
        <v>105</v>
      </c>
      <c r="C118" s="55">
        <f>SUM(C114:C117)</f>
        <v>6215.8</v>
      </c>
    </row>
    <row r="119" spans="1:3" ht="13.5" thickBot="1">
      <c r="A119" s="36"/>
      <c r="B119" s="49" t="s">
        <v>106</v>
      </c>
      <c r="C119" s="76">
        <f>C112+C118</f>
        <v>38755.2</v>
      </c>
    </row>
    <row r="120" spans="1:3" ht="12.75">
      <c r="A120" s="97"/>
      <c r="B120" s="98"/>
      <c r="C120" s="99"/>
    </row>
    <row r="121" spans="1:4" ht="15">
      <c r="A121" s="12"/>
      <c r="B121" s="77" t="s">
        <v>52</v>
      </c>
      <c r="C121" s="77"/>
      <c r="D121" s="77"/>
    </row>
    <row r="122" spans="2:4" ht="12.75">
      <c r="B122" s="1"/>
      <c r="C122" s="1"/>
      <c r="D122" s="1"/>
    </row>
    <row r="123" spans="2:4" ht="12.75">
      <c r="B123" s="1" t="s">
        <v>51</v>
      </c>
      <c r="C123" s="1"/>
      <c r="D123" s="1"/>
    </row>
    <row r="124" spans="2:4" ht="12.75">
      <c r="B124" s="1"/>
      <c r="C124" s="1"/>
      <c r="D124" s="1"/>
    </row>
    <row r="125" spans="2:4" ht="12.75">
      <c r="B125" s="1" t="s">
        <v>53</v>
      </c>
      <c r="C125" s="1"/>
      <c r="D125" s="1"/>
    </row>
  </sheetData>
  <mergeCells count="2">
    <mergeCell ref="A1:C1"/>
    <mergeCell ref="A2:C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A1" sqref="A1:C1"/>
    </sheetView>
  </sheetViews>
  <sheetFormatPr defaultColWidth="9.00390625" defaultRowHeight="12.75"/>
  <cols>
    <col min="1" max="1" width="5.00390625" style="10" customWidth="1"/>
    <col min="2" max="2" width="74.125" style="0" customWidth="1"/>
    <col min="3" max="3" width="11.125" style="10" customWidth="1"/>
    <col min="4" max="4" width="5.625" style="10" bestFit="1" customWidth="1"/>
  </cols>
  <sheetData>
    <row r="1" spans="1:3" ht="15.75">
      <c r="A1" s="152" t="s">
        <v>107</v>
      </c>
      <c r="B1" s="152"/>
      <c r="C1" s="152"/>
    </row>
    <row r="2" spans="1:3" ht="15.75">
      <c r="A2" s="152" t="s">
        <v>158</v>
      </c>
      <c r="B2" s="152"/>
      <c r="C2" s="152"/>
    </row>
    <row r="3" spans="1:3" ht="15.75" thickBot="1">
      <c r="A3" s="15"/>
      <c r="B3" s="15"/>
      <c r="C3" s="15"/>
    </row>
    <row r="4" spans="1:3" ht="15">
      <c r="A4" s="17" t="s">
        <v>10</v>
      </c>
      <c r="B4" s="18" t="s">
        <v>0</v>
      </c>
      <c r="C4" s="50" t="s">
        <v>110</v>
      </c>
    </row>
    <row r="5" spans="1:3" ht="15.75" thickBot="1">
      <c r="A5" s="37" t="s">
        <v>12</v>
      </c>
      <c r="B5" s="38"/>
      <c r="C5" s="51" t="s">
        <v>109</v>
      </c>
    </row>
    <row r="6" spans="1:3" ht="15">
      <c r="A6" s="89"/>
      <c r="B6" s="91" t="s">
        <v>11</v>
      </c>
      <c r="C6" s="52"/>
    </row>
    <row r="7" spans="1:3" ht="12.75">
      <c r="A7" s="29" t="s">
        <v>1</v>
      </c>
      <c r="B7" s="6" t="s">
        <v>133</v>
      </c>
      <c r="C7" s="53"/>
    </row>
    <row r="8" spans="1:3" ht="12.75">
      <c r="A8" s="29" t="s">
        <v>2</v>
      </c>
      <c r="B8" s="6" t="s">
        <v>152</v>
      </c>
      <c r="C8" s="53"/>
    </row>
    <row r="9" spans="1:3" ht="12.75">
      <c r="A9" s="29" t="s">
        <v>16</v>
      </c>
      <c r="B9" s="6" t="s">
        <v>153</v>
      </c>
      <c r="C9" s="53"/>
    </row>
    <row r="10" spans="1:3" ht="12.75">
      <c r="A10" s="29" t="s">
        <v>17</v>
      </c>
      <c r="B10" s="6" t="s">
        <v>154</v>
      </c>
      <c r="C10" s="53"/>
    </row>
    <row r="11" spans="1:3" ht="12.75">
      <c r="A11" s="29">
        <v>3</v>
      </c>
      <c r="B11" s="6" t="s">
        <v>83</v>
      </c>
      <c r="C11" s="53"/>
    </row>
    <row r="12" spans="1:3" ht="12.75">
      <c r="A12" s="29" t="s">
        <v>21</v>
      </c>
      <c r="B12" s="6" t="s">
        <v>155</v>
      </c>
      <c r="C12" s="53"/>
    </row>
    <row r="13" spans="1:3" ht="12.75">
      <c r="A13" s="29" t="s">
        <v>50</v>
      </c>
      <c r="B13" s="6" t="s">
        <v>156</v>
      </c>
      <c r="C13" s="53"/>
    </row>
    <row r="14" spans="1:3" ht="12.75">
      <c r="A14" s="102" t="s">
        <v>8</v>
      </c>
      <c r="B14" s="6" t="s">
        <v>157</v>
      </c>
      <c r="C14" s="53"/>
    </row>
    <row r="15" spans="1:3" ht="12.75">
      <c r="A15" s="29" t="s">
        <v>9</v>
      </c>
      <c r="B15" s="39" t="s">
        <v>135</v>
      </c>
      <c r="C15" s="53"/>
    </row>
    <row r="16" spans="1:3" ht="15" thickBot="1">
      <c r="A16" s="90"/>
      <c r="B16" s="5"/>
      <c r="C16" s="78"/>
    </row>
    <row r="17" spans="1:3" ht="15.75" thickBot="1">
      <c r="A17" s="88"/>
      <c r="B17" s="92" t="s">
        <v>128</v>
      </c>
      <c r="C17" s="82"/>
    </row>
    <row r="18" spans="1:3" ht="15">
      <c r="A18" s="79"/>
      <c r="B18" s="2" t="s">
        <v>65</v>
      </c>
      <c r="C18" s="52"/>
    </row>
    <row r="19" spans="1:3" ht="12.75">
      <c r="A19" s="22" t="s">
        <v>1</v>
      </c>
      <c r="B19" s="6" t="s">
        <v>90</v>
      </c>
      <c r="C19" s="54">
        <f>C20+C21</f>
        <v>14970.9</v>
      </c>
    </row>
    <row r="20" spans="1:3" ht="12.75">
      <c r="A20" s="23"/>
      <c r="B20" s="6" t="s">
        <v>89</v>
      </c>
      <c r="C20" s="53">
        <v>14084.5</v>
      </c>
    </row>
    <row r="21" spans="1:3" ht="12.75">
      <c r="A21" s="23"/>
      <c r="B21" s="6" t="s">
        <v>94</v>
      </c>
      <c r="C21" s="53">
        <v>886.4</v>
      </c>
    </row>
    <row r="22" spans="1:3" ht="12.75">
      <c r="A22" s="19" t="s">
        <v>2</v>
      </c>
      <c r="B22" s="6" t="s">
        <v>40</v>
      </c>
      <c r="C22" s="53">
        <v>100</v>
      </c>
    </row>
    <row r="23" spans="1:3" ht="12.75">
      <c r="A23" s="19"/>
      <c r="B23" s="13" t="s">
        <v>123</v>
      </c>
      <c r="C23" s="55">
        <f>C19+C22</f>
        <v>15070.9</v>
      </c>
    </row>
    <row r="24" spans="1:3" ht="15">
      <c r="A24" s="19"/>
      <c r="B24" s="14" t="s">
        <v>97</v>
      </c>
      <c r="C24" s="56"/>
    </row>
    <row r="25" spans="1:3" ht="12.75">
      <c r="A25" s="19"/>
      <c r="B25" s="6" t="s">
        <v>84</v>
      </c>
      <c r="C25" s="53">
        <v>691.5</v>
      </c>
    </row>
    <row r="26" spans="1:3" ht="12.75">
      <c r="A26" s="19"/>
      <c r="B26" s="6" t="s">
        <v>98</v>
      </c>
      <c r="C26" s="53">
        <v>261.9</v>
      </c>
    </row>
    <row r="27" spans="1:3" ht="12.75">
      <c r="A27" s="19"/>
      <c r="B27" s="6" t="s">
        <v>99</v>
      </c>
      <c r="C27" s="53">
        <v>167</v>
      </c>
    </row>
    <row r="28" spans="1:3" ht="12.75">
      <c r="A28" s="19"/>
      <c r="B28" s="6" t="s">
        <v>100</v>
      </c>
      <c r="C28" s="53">
        <v>1740.4</v>
      </c>
    </row>
    <row r="29" spans="1:3" ht="12.75">
      <c r="A29" s="19"/>
      <c r="B29" s="13" t="s">
        <v>123</v>
      </c>
      <c r="C29" s="55">
        <f>SUM(C25:C28)</f>
        <v>2860.8</v>
      </c>
    </row>
    <row r="30" spans="1:3" ht="15.75" thickBot="1">
      <c r="A30" s="21"/>
      <c r="B30" s="86" t="s">
        <v>108</v>
      </c>
      <c r="C30" s="73">
        <f>C23+C29</f>
        <v>17931.7</v>
      </c>
    </row>
    <row r="31" spans="1:3" ht="15.75" thickBot="1">
      <c r="A31" s="80"/>
      <c r="B31" s="92" t="s">
        <v>129</v>
      </c>
      <c r="C31" s="82"/>
    </row>
    <row r="32" spans="1:3" ht="15.75" thickBot="1">
      <c r="A32" s="95" t="s">
        <v>102</v>
      </c>
      <c r="B32" s="81" t="s">
        <v>104</v>
      </c>
      <c r="C32" s="82"/>
    </row>
    <row r="33" spans="1:4" ht="15">
      <c r="A33" s="93" t="s">
        <v>1</v>
      </c>
      <c r="B33" s="87" t="s">
        <v>117</v>
      </c>
      <c r="C33" s="94">
        <f>C35+C38+C39</f>
        <v>2147.7</v>
      </c>
      <c r="D33" s="11"/>
    </row>
    <row r="34" spans="1:3" ht="15">
      <c r="A34" s="25"/>
      <c r="B34" s="2" t="s">
        <v>6</v>
      </c>
      <c r="C34" s="59"/>
    </row>
    <row r="35" spans="1:3" ht="12.75">
      <c r="A35" s="26" t="s">
        <v>3</v>
      </c>
      <c r="B35" s="7" t="s">
        <v>14</v>
      </c>
      <c r="C35" s="60">
        <f>SUM(C36:C37)</f>
        <v>1460.1</v>
      </c>
    </row>
    <row r="36" spans="1:3" ht="12.75">
      <c r="A36" s="19"/>
      <c r="B36" s="8" t="s">
        <v>113</v>
      </c>
      <c r="C36" s="61">
        <v>1379.1</v>
      </c>
    </row>
    <row r="37" spans="1:3" ht="12.75">
      <c r="A37" s="19"/>
      <c r="B37" s="8" t="s">
        <v>114</v>
      </c>
      <c r="C37" s="61">
        <v>81</v>
      </c>
    </row>
    <row r="38" spans="1:3" ht="12.75">
      <c r="A38" s="22" t="s">
        <v>4</v>
      </c>
      <c r="B38" s="8" t="s">
        <v>136</v>
      </c>
      <c r="C38" s="62">
        <v>295</v>
      </c>
    </row>
    <row r="39" spans="1:3" ht="12.75">
      <c r="A39" s="27" t="s">
        <v>5</v>
      </c>
      <c r="B39" s="8" t="s">
        <v>15</v>
      </c>
      <c r="C39" s="63">
        <f>C41+C44+C45</f>
        <v>392.6</v>
      </c>
    </row>
    <row r="40" spans="1:3" ht="12.75">
      <c r="A40" s="28"/>
      <c r="B40" s="7" t="s">
        <v>13</v>
      </c>
      <c r="C40" s="61"/>
    </row>
    <row r="41" spans="1:3" ht="12.75">
      <c r="A41" s="26"/>
      <c r="B41" s="9" t="s">
        <v>63</v>
      </c>
      <c r="C41" s="61">
        <f>SUM(C42:C43)</f>
        <v>62.8</v>
      </c>
    </row>
    <row r="42" spans="1:3" ht="12.75">
      <c r="A42" s="27"/>
      <c r="B42" s="8" t="s">
        <v>115</v>
      </c>
      <c r="C42" s="64">
        <v>60</v>
      </c>
    </row>
    <row r="43" spans="1:3" ht="12.75">
      <c r="A43" s="27"/>
      <c r="B43" s="8" t="s">
        <v>116</v>
      </c>
      <c r="C43" s="64">
        <v>2.8</v>
      </c>
    </row>
    <row r="44" spans="1:3" ht="12.75">
      <c r="A44" s="27"/>
      <c r="B44" s="8" t="s">
        <v>142</v>
      </c>
      <c r="C44" s="64">
        <v>244.3</v>
      </c>
    </row>
    <row r="45" spans="1:3" ht="12.75">
      <c r="A45" s="27"/>
      <c r="B45" s="8" t="s">
        <v>64</v>
      </c>
      <c r="C45" s="53">
        <v>85.5</v>
      </c>
    </row>
    <row r="46" spans="1:4" ht="15">
      <c r="A46" s="24" t="s">
        <v>2</v>
      </c>
      <c r="B46" s="3" t="s">
        <v>122</v>
      </c>
      <c r="C46" s="58">
        <f>C48+C49+C50+C52+C53+C54+C55</f>
        <v>2377.7999999999997</v>
      </c>
      <c r="D46" s="11"/>
    </row>
    <row r="47" spans="1:3" ht="15">
      <c r="A47" s="25"/>
      <c r="B47" s="2" t="s">
        <v>6</v>
      </c>
      <c r="C47" s="52"/>
    </row>
    <row r="48" spans="1:3" ht="12.75">
      <c r="A48" s="29" t="s">
        <v>16</v>
      </c>
      <c r="B48" s="6" t="s">
        <v>111</v>
      </c>
      <c r="C48" s="53">
        <v>800.7</v>
      </c>
    </row>
    <row r="49" spans="1:3" ht="12.75">
      <c r="A49" s="27" t="s">
        <v>17</v>
      </c>
      <c r="B49" s="8" t="s">
        <v>112</v>
      </c>
      <c r="C49" s="66">
        <v>329.7</v>
      </c>
    </row>
    <row r="50" spans="1:3" ht="12.75">
      <c r="A50" s="29" t="s">
        <v>19</v>
      </c>
      <c r="B50" s="16" t="s">
        <v>92</v>
      </c>
      <c r="C50" s="66">
        <v>800.8</v>
      </c>
    </row>
    <row r="51" spans="1:3" ht="12.75">
      <c r="A51" s="29"/>
      <c r="B51" s="8" t="s">
        <v>141</v>
      </c>
      <c r="C51" s="66"/>
    </row>
    <row r="52" spans="1:3" ht="12.75">
      <c r="A52" s="29" t="s">
        <v>66</v>
      </c>
      <c r="B52" s="6" t="s">
        <v>43</v>
      </c>
      <c r="C52" s="53">
        <v>22.8</v>
      </c>
    </row>
    <row r="53" spans="1:3" ht="12.75">
      <c r="A53" s="29" t="s">
        <v>67</v>
      </c>
      <c r="B53" s="8" t="s">
        <v>18</v>
      </c>
      <c r="C53" s="54">
        <v>112</v>
      </c>
    </row>
    <row r="54" spans="1:3" ht="12.75">
      <c r="A54" s="27" t="s">
        <v>20</v>
      </c>
      <c r="B54" s="8" t="s">
        <v>101</v>
      </c>
      <c r="C54" s="66">
        <v>78.6</v>
      </c>
    </row>
    <row r="55" spans="1:3" ht="12.75">
      <c r="A55" s="27" t="s">
        <v>41</v>
      </c>
      <c r="B55" s="6" t="s">
        <v>44</v>
      </c>
      <c r="C55" s="66">
        <f>SUM(C56:C58)</f>
        <v>233.2</v>
      </c>
    </row>
    <row r="56" spans="1:3" ht="12.75">
      <c r="A56" s="29"/>
      <c r="B56" s="6" t="s">
        <v>143</v>
      </c>
      <c r="C56" s="53">
        <v>36.6</v>
      </c>
    </row>
    <row r="57" spans="1:3" ht="12.75">
      <c r="A57" s="27"/>
      <c r="B57" s="6" t="s">
        <v>144</v>
      </c>
      <c r="C57" s="66">
        <v>36.6</v>
      </c>
    </row>
    <row r="58" spans="1:3" ht="12.75">
      <c r="A58" s="27"/>
      <c r="B58" s="6" t="s">
        <v>124</v>
      </c>
      <c r="C58" s="66">
        <v>160</v>
      </c>
    </row>
    <row r="59" spans="1:4" ht="15">
      <c r="A59" s="30" t="s">
        <v>7</v>
      </c>
      <c r="B59" s="40" t="s">
        <v>118</v>
      </c>
      <c r="C59" s="67">
        <f>C61+C62+C66+C67</f>
        <v>582.1999999999999</v>
      </c>
      <c r="D59" s="11"/>
    </row>
    <row r="60" spans="1:3" ht="15">
      <c r="A60" s="31"/>
      <c r="B60" s="41" t="s">
        <v>6</v>
      </c>
      <c r="C60" s="68"/>
    </row>
    <row r="61" spans="1:3" ht="12.75">
      <c r="A61" s="32" t="s">
        <v>21</v>
      </c>
      <c r="B61" s="42" t="s">
        <v>88</v>
      </c>
      <c r="C61" s="69">
        <v>534.4</v>
      </c>
    </row>
    <row r="62" spans="1:3" ht="12.75">
      <c r="A62" s="33" t="s">
        <v>50</v>
      </c>
      <c r="B62" s="44" t="s">
        <v>49</v>
      </c>
      <c r="C62" s="72">
        <f>SUM(C63:C65)</f>
        <v>37.900000000000006</v>
      </c>
    </row>
    <row r="63" spans="1:3" ht="12.75">
      <c r="A63" s="34"/>
      <c r="B63" s="44" t="s">
        <v>68</v>
      </c>
      <c r="C63" s="71">
        <v>19.8</v>
      </c>
    </row>
    <row r="64" spans="1:3" ht="12.75">
      <c r="A64" s="35"/>
      <c r="B64" s="43" t="s">
        <v>69</v>
      </c>
      <c r="C64" s="70">
        <v>17.4</v>
      </c>
    </row>
    <row r="65" spans="1:3" ht="12.75">
      <c r="A65" s="34"/>
      <c r="B65" s="44" t="s">
        <v>70</v>
      </c>
      <c r="C65" s="71">
        <v>0.7</v>
      </c>
    </row>
    <row r="66" spans="1:3" ht="12.75">
      <c r="A66" s="32" t="s">
        <v>61</v>
      </c>
      <c r="B66" s="42" t="s">
        <v>62</v>
      </c>
      <c r="C66" s="70">
        <v>9.1</v>
      </c>
    </row>
    <row r="67" spans="1:3" ht="12.75">
      <c r="A67" s="100" t="s">
        <v>85</v>
      </c>
      <c r="B67" s="45" t="s">
        <v>86</v>
      </c>
      <c r="C67" s="101">
        <v>0.8</v>
      </c>
    </row>
    <row r="68" spans="1:4" ht="15">
      <c r="A68" s="24" t="s">
        <v>8</v>
      </c>
      <c r="B68" s="46" t="s">
        <v>72</v>
      </c>
      <c r="C68" s="73">
        <f>C70+C71+C72+C73+C74+C75</f>
        <v>4765.999999999999</v>
      </c>
      <c r="D68" s="11"/>
    </row>
    <row r="69" spans="1:3" ht="15">
      <c r="A69" s="25"/>
      <c r="B69" s="47" t="s">
        <v>6</v>
      </c>
      <c r="C69" s="74"/>
    </row>
    <row r="70" spans="1:3" ht="12.75">
      <c r="A70" s="28" t="s">
        <v>22</v>
      </c>
      <c r="B70" s="7" t="s">
        <v>126</v>
      </c>
      <c r="C70" s="65">
        <v>2958.2</v>
      </c>
    </row>
    <row r="71" spans="1:3" ht="12.75">
      <c r="A71" s="29" t="s">
        <v>23</v>
      </c>
      <c r="B71" s="8" t="s">
        <v>136</v>
      </c>
      <c r="C71" s="66">
        <v>597.6</v>
      </c>
    </row>
    <row r="72" spans="1:3" ht="12.75">
      <c r="A72" s="29" t="s">
        <v>25</v>
      </c>
      <c r="B72" s="8" t="s">
        <v>47</v>
      </c>
      <c r="C72" s="66">
        <v>390.9</v>
      </c>
    </row>
    <row r="73" spans="1:3" ht="12.75">
      <c r="A73" s="29" t="s">
        <v>26</v>
      </c>
      <c r="B73" s="6" t="s">
        <v>71</v>
      </c>
      <c r="C73" s="53">
        <v>549.7</v>
      </c>
    </row>
    <row r="74" spans="1:3" ht="12.75">
      <c r="A74" s="29" t="s">
        <v>27</v>
      </c>
      <c r="B74" s="6" t="s">
        <v>125</v>
      </c>
      <c r="C74" s="53">
        <v>24.4</v>
      </c>
    </row>
    <row r="75" spans="1:3" ht="12.75">
      <c r="A75" s="29" t="s">
        <v>28</v>
      </c>
      <c r="B75" s="6" t="s">
        <v>24</v>
      </c>
      <c r="C75" s="70">
        <f>SUM(C76:C80)</f>
        <v>245.20000000000002</v>
      </c>
    </row>
    <row r="76" spans="1:3" ht="12.75">
      <c r="A76" s="29"/>
      <c r="B76" s="6" t="s">
        <v>81</v>
      </c>
      <c r="C76" s="53">
        <v>74.4</v>
      </c>
    </row>
    <row r="77" spans="1:3" ht="12.75">
      <c r="A77" s="29"/>
      <c r="B77" s="6" t="s">
        <v>137</v>
      </c>
      <c r="C77" s="53">
        <v>44.9</v>
      </c>
    </row>
    <row r="78" spans="1:3" ht="12.75">
      <c r="A78" s="29"/>
      <c r="B78" s="8" t="s">
        <v>82</v>
      </c>
      <c r="C78" s="53">
        <v>5.6</v>
      </c>
    </row>
    <row r="79" spans="1:3" ht="12.75">
      <c r="A79" s="27"/>
      <c r="B79" s="6" t="s">
        <v>138</v>
      </c>
      <c r="C79" s="66">
        <v>95.9</v>
      </c>
    </row>
    <row r="80" spans="1:3" ht="12.75">
      <c r="A80" s="27"/>
      <c r="B80" s="6" t="s">
        <v>139</v>
      </c>
      <c r="C80" s="66">
        <v>24.4</v>
      </c>
    </row>
    <row r="81" spans="1:4" ht="15">
      <c r="A81" s="24">
        <v>5</v>
      </c>
      <c r="B81" s="3" t="s">
        <v>119</v>
      </c>
      <c r="C81" s="58">
        <f>C83+C88</f>
        <v>1596.6999999999998</v>
      </c>
      <c r="D81" s="11"/>
    </row>
    <row r="82" spans="1:3" ht="15">
      <c r="A82" s="25"/>
      <c r="B82" s="2" t="s">
        <v>6</v>
      </c>
      <c r="C82" s="52"/>
    </row>
    <row r="83" spans="1:3" ht="12.75">
      <c r="A83" s="28" t="s">
        <v>29</v>
      </c>
      <c r="B83" s="7" t="s">
        <v>42</v>
      </c>
      <c r="C83" s="60">
        <f>SUM(C84:C87)</f>
        <v>974.8999999999999</v>
      </c>
    </row>
    <row r="84" spans="1:3" ht="12.75">
      <c r="A84" s="28"/>
      <c r="B84" s="48" t="s">
        <v>74</v>
      </c>
      <c r="C84" s="65">
        <v>687.3</v>
      </c>
    </row>
    <row r="85" spans="1:3" ht="12.75">
      <c r="A85" s="28"/>
      <c r="B85" s="8" t="s">
        <v>136</v>
      </c>
      <c r="C85" s="66">
        <v>138.8</v>
      </c>
    </row>
    <row r="86" spans="1:3" ht="12.75">
      <c r="A86" s="29"/>
      <c r="B86" s="6" t="s">
        <v>130</v>
      </c>
      <c r="C86" s="53">
        <v>71.4</v>
      </c>
    </row>
    <row r="87" spans="1:3" ht="12.75">
      <c r="A87" s="29"/>
      <c r="B87" s="8" t="s">
        <v>75</v>
      </c>
      <c r="C87" s="66">
        <v>77.4</v>
      </c>
    </row>
    <row r="88" spans="1:3" ht="12.75">
      <c r="A88" s="29" t="s">
        <v>30</v>
      </c>
      <c r="B88" s="6" t="s">
        <v>73</v>
      </c>
      <c r="C88" s="70">
        <f>SUM(C89:C92)</f>
        <v>621.8</v>
      </c>
    </row>
    <row r="89" spans="1:3" ht="12.75">
      <c r="A89" s="27"/>
      <c r="B89" s="7" t="s">
        <v>87</v>
      </c>
      <c r="C89" s="65">
        <v>265.5</v>
      </c>
    </row>
    <row r="90" spans="1:3" ht="12.75">
      <c r="A90" s="27"/>
      <c r="B90" s="8" t="s">
        <v>136</v>
      </c>
      <c r="C90" s="66">
        <v>53.6</v>
      </c>
    </row>
    <row r="91" spans="1:3" ht="12.75">
      <c r="A91" s="27"/>
      <c r="B91" s="8" t="s">
        <v>48</v>
      </c>
      <c r="C91" s="66">
        <v>109.9</v>
      </c>
    </row>
    <row r="92" spans="1:3" ht="12.75">
      <c r="A92" s="27"/>
      <c r="B92" s="8" t="s">
        <v>91</v>
      </c>
      <c r="C92" s="66">
        <v>192.8</v>
      </c>
    </row>
    <row r="93" spans="1:4" ht="15">
      <c r="A93" s="24">
        <v>6</v>
      </c>
      <c r="B93" s="3" t="s">
        <v>120</v>
      </c>
      <c r="C93" s="73">
        <f>C95+C96+C97+C98+C99+C100+C101+C102+C103+C104+C105+C106+C107</f>
        <v>2472.7</v>
      </c>
      <c r="D93" s="11"/>
    </row>
    <row r="94" spans="1:3" ht="15">
      <c r="A94" s="25"/>
      <c r="B94" s="2" t="s">
        <v>6</v>
      </c>
      <c r="C94" s="52"/>
    </row>
    <row r="95" spans="1:3" ht="12.75">
      <c r="A95" s="26" t="s">
        <v>31</v>
      </c>
      <c r="B95" s="9" t="s">
        <v>32</v>
      </c>
      <c r="C95" s="75">
        <v>1714.6</v>
      </c>
    </row>
    <row r="96" spans="1:3" ht="12.75">
      <c r="A96" s="29" t="s">
        <v>33</v>
      </c>
      <c r="B96" s="6" t="s">
        <v>136</v>
      </c>
      <c r="C96" s="53">
        <v>346.4</v>
      </c>
    </row>
    <row r="97" spans="1:3" ht="12.75">
      <c r="A97" s="27" t="s">
        <v>34</v>
      </c>
      <c r="B97" s="8" t="s">
        <v>35</v>
      </c>
      <c r="C97" s="69">
        <v>32.2</v>
      </c>
    </row>
    <row r="98" spans="1:3" ht="12.75">
      <c r="A98" s="27" t="s">
        <v>36</v>
      </c>
      <c r="B98" s="8" t="s">
        <v>131</v>
      </c>
      <c r="C98" s="69">
        <v>19</v>
      </c>
    </row>
    <row r="99" spans="1:3" ht="12.75">
      <c r="A99" s="27" t="s">
        <v>76</v>
      </c>
      <c r="B99" s="8" t="s">
        <v>57</v>
      </c>
      <c r="C99" s="66">
        <v>52.5</v>
      </c>
    </row>
    <row r="100" spans="1:3" ht="12.75">
      <c r="A100" s="27" t="s">
        <v>37</v>
      </c>
      <c r="B100" s="8" t="s">
        <v>127</v>
      </c>
      <c r="C100" s="66">
        <v>5.2</v>
      </c>
    </row>
    <row r="101" spans="1:3" ht="12.75">
      <c r="A101" s="27" t="s">
        <v>38</v>
      </c>
      <c r="B101" s="8" t="s">
        <v>39</v>
      </c>
      <c r="C101" s="66">
        <v>15</v>
      </c>
    </row>
    <row r="102" spans="1:3" ht="12.75">
      <c r="A102" s="27" t="s">
        <v>54</v>
      </c>
      <c r="B102" s="8" t="s">
        <v>77</v>
      </c>
      <c r="C102" s="66">
        <v>153.5</v>
      </c>
    </row>
    <row r="103" spans="1:3" ht="12.75">
      <c r="A103" s="27" t="s">
        <v>45</v>
      </c>
      <c r="B103" s="8" t="s">
        <v>132</v>
      </c>
      <c r="C103" s="66">
        <v>10</v>
      </c>
    </row>
    <row r="104" spans="1:3" ht="12.75">
      <c r="A104" s="27" t="s">
        <v>55</v>
      </c>
      <c r="B104" s="8" t="s">
        <v>78</v>
      </c>
      <c r="C104" s="66">
        <v>19.3</v>
      </c>
    </row>
    <row r="105" spans="1:3" ht="12.75">
      <c r="A105" s="19" t="s">
        <v>56</v>
      </c>
      <c r="B105" s="6" t="s">
        <v>58</v>
      </c>
      <c r="C105" s="53">
        <v>5</v>
      </c>
    </row>
    <row r="106" spans="1:3" ht="12.75">
      <c r="A106" s="19" t="s">
        <v>79</v>
      </c>
      <c r="B106" s="6" t="s">
        <v>60</v>
      </c>
      <c r="C106" s="53">
        <v>50</v>
      </c>
    </row>
    <row r="107" spans="1:3" ht="13.5" thickBot="1">
      <c r="A107" s="22" t="s">
        <v>80</v>
      </c>
      <c r="B107" s="8" t="s">
        <v>59</v>
      </c>
      <c r="C107" s="66">
        <v>50</v>
      </c>
    </row>
    <row r="108" spans="1:4" ht="15">
      <c r="A108" s="104"/>
      <c r="B108" s="105" t="s">
        <v>46</v>
      </c>
      <c r="C108" s="106">
        <f>C33+C46+C59+C68+C81+C93</f>
        <v>13943.099999999999</v>
      </c>
      <c r="D108" s="11"/>
    </row>
    <row r="109" spans="1:3" ht="15">
      <c r="A109" s="20"/>
      <c r="B109" s="4" t="s">
        <v>95</v>
      </c>
      <c r="C109" s="57">
        <v>901.7</v>
      </c>
    </row>
    <row r="110" spans="1:3" ht="15">
      <c r="A110" s="20"/>
      <c r="B110" s="4" t="s">
        <v>46</v>
      </c>
      <c r="C110" s="57">
        <f>SUM(C108:C109)</f>
        <v>14844.8</v>
      </c>
    </row>
    <row r="111" spans="1:3" ht="15">
      <c r="A111" s="20"/>
      <c r="B111" s="4" t="s">
        <v>93</v>
      </c>
      <c r="C111" s="57">
        <v>226.1</v>
      </c>
    </row>
    <row r="112" spans="1:5" ht="15.75" thickBot="1">
      <c r="A112" s="107"/>
      <c r="B112" s="108" t="s">
        <v>96</v>
      </c>
      <c r="C112" s="76">
        <f>C110+C111</f>
        <v>15070.9</v>
      </c>
      <c r="D112" s="11"/>
      <c r="E112" s="103"/>
    </row>
    <row r="113" spans="1:3" ht="15.75" thickBot="1">
      <c r="A113" s="96" t="s">
        <v>103</v>
      </c>
      <c r="B113" s="84" t="s">
        <v>121</v>
      </c>
      <c r="C113" s="85"/>
    </row>
    <row r="114" spans="1:3" ht="12.75">
      <c r="A114" s="83"/>
      <c r="B114" s="7" t="s">
        <v>84</v>
      </c>
      <c r="C114" s="53">
        <v>691.5</v>
      </c>
    </row>
    <row r="115" spans="1:3" ht="12.75">
      <c r="A115" s="19"/>
      <c r="B115" s="6" t="s">
        <v>98</v>
      </c>
      <c r="C115" s="53">
        <v>261.9</v>
      </c>
    </row>
    <row r="116" spans="1:3" ht="12.75">
      <c r="A116" s="19"/>
      <c r="B116" s="6" t="s">
        <v>99</v>
      </c>
      <c r="C116" s="53">
        <v>167</v>
      </c>
    </row>
    <row r="117" spans="1:3" ht="12.75">
      <c r="A117" s="19"/>
      <c r="B117" s="6" t="s">
        <v>100</v>
      </c>
      <c r="C117" s="53">
        <v>1740.4</v>
      </c>
    </row>
    <row r="118" spans="1:3" ht="12.75">
      <c r="A118" s="19"/>
      <c r="B118" s="13" t="s">
        <v>105</v>
      </c>
      <c r="C118" s="55">
        <f>SUM(C114:C117)</f>
        <v>2860.8</v>
      </c>
    </row>
    <row r="119" spans="1:3" ht="13.5" thickBot="1">
      <c r="A119" s="36"/>
      <c r="B119" s="49" t="s">
        <v>106</v>
      </c>
      <c r="C119" s="76">
        <f>C112+C118</f>
        <v>17931.7</v>
      </c>
    </row>
    <row r="120" spans="1:3" ht="12.75">
      <c r="A120" s="97"/>
      <c r="B120" s="98"/>
      <c r="C120" s="99"/>
    </row>
    <row r="121" spans="1:4" ht="15">
      <c r="A121" s="12"/>
      <c r="B121" s="77" t="s">
        <v>52</v>
      </c>
      <c r="C121" s="77"/>
      <c r="D121" s="77"/>
    </row>
    <row r="122" spans="2:4" ht="12.75">
      <c r="B122" s="1"/>
      <c r="C122" s="1"/>
      <c r="D122" s="1"/>
    </row>
    <row r="123" spans="2:4" ht="12.75">
      <c r="B123" s="1" t="s">
        <v>51</v>
      </c>
      <c r="C123" s="1"/>
      <c r="D123" s="1"/>
    </row>
    <row r="124" spans="2:4" ht="12.75">
      <c r="B124" s="1"/>
      <c r="C124" s="1"/>
      <c r="D124" s="1"/>
    </row>
    <row r="125" spans="2:4" ht="12.75">
      <c r="B125" s="1" t="s">
        <v>53</v>
      </c>
      <c r="C125" s="1"/>
      <c r="D125" s="1"/>
    </row>
  </sheetData>
  <mergeCells count="2">
    <mergeCell ref="A1:C1"/>
    <mergeCell ref="A2:C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2012-09-11T10:50:26Z</cp:lastPrinted>
  <dcterms:created xsi:type="dcterms:W3CDTF">2002-09-12T12:46:29Z</dcterms:created>
  <dcterms:modified xsi:type="dcterms:W3CDTF">2012-09-12T06:35:22Z</dcterms:modified>
  <cp:category/>
  <cp:version/>
  <cp:contentType/>
  <cp:contentStatus/>
</cp:coreProperties>
</file>